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DEVIS  VIERGE REMANIE1" sheetId="1" r:id="rId1"/>
  </sheets>
  <calcPr calcId="145621"/>
</workbook>
</file>

<file path=xl/calcChain.xml><?xml version="1.0" encoding="utf-8"?>
<calcChain xmlns="http://schemas.openxmlformats.org/spreadsheetml/2006/main">
  <c r="M395" i="1" l="1"/>
  <c r="M394" i="1"/>
  <c r="M393" i="1"/>
  <c r="C392" i="1" s="1"/>
  <c r="I59" i="1" s="1"/>
  <c r="M56" i="1" s="1"/>
  <c r="C390" i="1"/>
  <c r="M388" i="1"/>
  <c r="M387" i="1"/>
  <c r="M386" i="1"/>
  <c r="C385" i="1"/>
  <c r="J378" i="1"/>
  <c r="L377" i="1"/>
  <c r="J377" i="1"/>
  <c r="M377" i="1" s="1"/>
  <c r="J373" i="1"/>
  <c r="L372" i="1"/>
  <c r="J372" i="1"/>
  <c r="M372" i="1" s="1"/>
  <c r="J371" i="1"/>
  <c r="J367" i="1"/>
  <c r="J364" i="1"/>
  <c r="J360" i="1"/>
  <c r="L359" i="1"/>
  <c r="J359" i="1"/>
  <c r="M359" i="1" s="1"/>
  <c r="L356" i="1"/>
  <c r="J356" i="1"/>
  <c r="M356" i="1" s="1"/>
  <c r="F355" i="1" s="1"/>
  <c r="I51" i="1" s="1"/>
  <c r="L353" i="1"/>
  <c r="J353" i="1"/>
  <c r="M353" i="1" s="1"/>
  <c r="J352" i="1"/>
  <c r="J347" i="1"/>
  <c r="J344" i="1"/>
  <c r="L343" i="1"/>
  <c r="J343" i="1"/>
  <c r="M343" i="1" s="1"/>
  <c r="J342" i="1"/>
  <c r="L341" i="1"/>
  <c r="J341" i="1"/>
  <c r="M341" i="1" s="1"/>
  <c r="J335" i="1"/>
  <c r="J333" i="1"/>
  <c r="J332" i="1"/>
  <c r="J331" i="1"/>
  <c r="E330" i="1"/>
  <c r="J328" i="1"/>
  <c r="J327" i="1"/>
  <c r="J326" i="1"/>
  <c r="E325" i="1"/>
  <c r="J323" i="1"/>
  <c r="J322" i="1"/>
  <c r="J321" i="1"/>
  <c r="E320" i="1"/>
  <c r="E318" i="1" s="1"/>
  <c r="I45" i="1" s="1"/>
  <c r="E316" i="1"/>
  <c r="E314" i="1"/>
  <c r="J310" i="1"/>
  <c r="J309" i="1"/>
  <c r="J308" i="1"/>
  <c r="E307" i="1" s="1"/>
  <c r="E306" i="1" s="1"/>
  <c r="I44" i="1" s="1"/>
  <c r="E304" i="1"/>
  <c r="J301" i="1"/>
  <c r="J300" i="1"/>
  <c r="J299" i="1"/>
  <c r="J298" i="1"/>
  <c r="E297" i="1"/>
  <c r="J295" i="1"/>
  <c r="J294" i="1"/>
  <c r="F261" i="1" s="1"/>
  <c r="M261" i="1" s="1"/>
  <c r="I36" i="1" s="1"/>
  <c r="J293" i="1"/>
  <c r="J292" i="1"/>
  <c r="J291" i="1"/>
  <c r="J290" i="1"/>
  <c r="J289" i="1"/>
  <c r="E288" i="1"/>
  <c r="J285" i="1"/>
  <c r="J284" i="1"/>
  <c r="J283" i="1"/>
  <c r="J282" i="1"/>
  <c r="E281" i="1" s="1"/>
  <c r="I40" i="1" s="1"/>
  <c r="J278" i="1"/>
  <c r="J277" i="1"/>
  <c r="J276" i="1"/>
  <c r="J275" i="1"/>
  <c r="J274" i="1"/>
  <c r="J273" i="1"/>
  <c r="J272" i="1"/>
  <c r="E271" i="1" s="1"/>
  <c r="L266" i="1"/>
  <c r="F266" i="1"/>
  <c r="M266" i="1" s="1"/>
  <c r="F265" i="1"/>
  <c r="M259" i="1"/>
  <c r="M257" i="1"/>
  <c r="M255" i="1"/>
  <c r="M253" i="1"/>
  <c r="M251" i="1"/>
  <c r="F251" i="1"/>
  <c r="M249" i="1"/>
  <c r="M243" i="1"/>
  <c r="C230" i="1"/>
  <c r="C225" i="1"/>
  <c r="C210" i="1" s="1"/>
  <c r="M222" i="1"/>
  <c r="J222" i="1"/>
  <c r="J221" i="1"/>
  <c r="M221" i="1" s="1"/>
  <c r="J220" i="1"/>
  <c r="M220" i="1" s="1"/>
  <c r="C219" i="1" s="1"/>
  <c r="M218" i="1"/>
  <c r="J218" i="1"/>
  <c r="C217" i="1"/>
  <c r="J216" i="1"/>
  <c r="M216" i="1" s="1"/>
  <c r="C206" i="1"/>
  <c r="C202" i="1"/>
  <c r="L199" i="1"/>
  <c r="I199" i="1"/>
  <c r="M199" i="1" s="1"/>
  <c r="C198" i="1" s="1"/>
  <c r="E199" i="1"/>
  <c r="L196" i="1"/>
  <c r="I196" i="1"/>
  <c r="E196" i="1"/>
  <c r="M196" i="1" s="1"/>
  <c r="L195" i="1"/>
  <c r="I195" i="1"/>
  <c r="E195" i="1"/>
  <c r="M195" i="1" s="1"/>
  <c r="C194" i="1" s="1"/>
  <c r="L188" i="1"/>
  <c r="I188" i="1"/>
  <c r="M188" i="1" s="1"/>
  <c r="E188" i="1"/>
  <c r="L181" i="1"/>
  <c r="I181" i="1"/>
  <c r="M181" i="1" s="1"/>
  <c r="E181" i="1"/>
  <c r="L180" i="1"/>
  <c r="I180" i="1"/>
  <c r="M180" i="1" s="1"/>
  <c r="C179" i="1" s="1"/>
  <c r="C178" i="1" s="1"/>
  <c r="I17" i="1" s="1"/>
  <c r="E180" i="1"/>
  <c r="L175" i="1"/>
  <c r="I175" i="1"/>
  <c r="M175" i="1" s="1"/>
  <c r="E175" i="1"/>
  <c r="L174" i="1"/>
  <c r="I174" i="1"/>
  <c r="M174" i="1" s="1"/>
  <c r="C173" i="1" s="1"/>
  <c r="E174" i="1"/>
  <c r="L167" i="1"/>
  <c r="I167" i="1"/>
  <c r="E167" i="1"/>
  <c r="C166" i="1"/>
  <c r="L164" i="1"/>
  <c r="I164" i="1"/>
  <c r="E164" i="1"/>
  <c r="M164" i="1" s="1"/>
  <c r="C163" i="1" s="1"/>
  <c r="L161" i="1"/>
  <c r="I161" i="1"/>
  <c r="M161" i="1" s="1"/>
  <c r="E161" i="1"/>
  <c r="L160" i="1"/>
  <c r="I160" i="1"/>
  <c r="M160" i="1" s="1"/>
  <c r="E160" i="1"/>
  <c r="L154" i="1"/>
  <c r="I154" i="1"/>
  <c r="E154" i="1"/>
  <c r="M154" i="1" s="1"/>
  <c r="C153" i="1" s="1"/>
  <c r="L151" i="1"/>
  <c r="I151" i="1"/>
  <c r="M151" i="1" s="1"/>
  <c r="E151" i="1"/>
  <c r="L150" i="1"/>
  <c r="I150" i="1"/>
  <c r="M150" i="1" s="1"/>
  <c r="E150" i="1"/>
  <c r="L149" i="1"/>
  <c r="I149" i="1"/>
  <c r="M149" i="1" s="1"/>
  <c r="E149" i="1"/>
  <c r="L148" i="1"/>
  <c r="I148" i="1"/>
  <c r="M148" i="1" s="1"/>
  <c r="E148" i="1"/>
  <c r="L147" i="1"/>
  <c r="I147" i="1"/>
  <c r="M147" i="1" s="1"/>
  <c r="E147" i="1"/>
  <c r="M144" i="1"/>
  <c r="L143" i="1"/>
  <c r="I143" i="1"/>
  <c r="M143" i="1" s="1"/>
  <c r="C142" i="1" s="1"/>
  <c r="E143" i="1"/>
  <c r="I136" i="1"/>
  <c r="M136" i="1" s="1"/>
  <c r="L135" i="1"/>
  <c r="I135" i="1"/>
  <c r="E135" i="1"/>
  <c r="M135" i="1" s="1"/>
  <c r="L134" i="1"/>
  <c r="I134" i="1"/>
  <c r="E134" i="1"/>
  <c r="M134" i="1" s="1"/>
  <c r="L133" i="1"/>
  <c r="I133" i="1"/>
  <c r="E133" i="1"/>
  <c r="M133" i="1" s="1"/>
  <c r="L132" i="1"/>
  <c r="I132" i="1"/>
  <c r="E132" i="1"/>
  <c r="M132" i="1" s="1"/>
  <c r="L131" i="1"/>
  <c r="I131" i="1"/>
  <c r="E131" i="1"/>
  <c r="M131" i="1" s="1"/>
  <c r="C130" i="1" s="1"/>
  <c r="I125" i="1"/>
  <c r="E125" i="1"/>
  <c r="M125" i="1" s="1"/>
  <c r="C124" i="1" s="1"/>
  <c r="C122" i="1" s="1"/>
  <c r="J113" i="1"/>
  <c r="J112" i="1"/>
  <c r="C111" i="1" s="1"/>
  <c r="J109" i="1"/>
  <c r="J108" i="1"/>
  <c r="C107" i="1"/>
  <c r="J102" i="1"/>
  <c r="J101" i="1"/>
  <c r="J100" i="1"/>
  <c r="C99" i="1"/>
  <c r="J97" i="1"/>
  <c r="J96" i="1"/>
  <c r="J95" i="1"/>
  <c r="C94" i="1"/>
  <c r="J92" i="1"/>
  <c r="C91" i="1"/>
  <c r="J89" i="1"/>
  <c r="C87" i="1"/>
  <c r="J85" i="1"/>
  <c r="J84" i="1"/>
  <c r="J83" i="1"/>
  <c r="C81" i="1"/>
  <c r="J79" i="1"/>
  <c r="J78" i="1"/>
  <c r="C76" i="1"/>
  <c r="F241" i="1" s="1"/>
  <c r="M241" i="1" s="1"/>
  <c r="I58" i="1"/>
  <c r="I57" i="1"/>
  <c r="I43" i="1"/>
  <c r="I42" i="1"/>
  <c r="I41" i="1"/>
  <c r="I35" i="1"/>
  <c r="I34" i="1"/>
  <c r="I33" i="1"/>
  <c r="I32" i="1"/>
  <c r="I31" i="1"/>
  <c r="I28" i="1"/>
  <c r="I24" i="1"/>
  <c r="I23" i="1"/>
  <c r="I22" i="1"/>
  <c r="M21" i="1" s="1"/>
  <c r="I19" i="1"/>
  <c r="I18" i="1"/>
  <c r="I11" i="1"/>
  <c r="I10" i="1"/>
  <c r="I9" i="1"/>
  <c r="I8" i="1"/>
  <c r="I7" i="1"/>
  <c r="I6" i="1"/>
  <c r="I5" i="1"/>
  <c r="C71" i="1" l="1"/>
  <c r="I12" i="1"/>
  <c r="M4" i="1" s="1"/>
  <c r="F245" i="1"/>
  <c r="M245" i="1" s="1"/>
  <c r="I29" i="1" s="1"/>
  <c r="I15" i="1"/>
  <c r="E269" i="1"/>
  <c r="I39" i="1"/>
  <c r="M38" i="1" s="1"/>
  <c r="M352" i="1"/>
  <c r="F351" i="1" s="1"/>
  <c r="I50" i="1" s="1"/>
  <c r="C146" i="1"/>
  <c r="C128" i="1" s="1"/>
  <c r="C159" i="1"/>
  <c r="M265" i="1"/>
  <c r="C264" i="1" s="1"/>
  <c r="C381" i="1"/>
  <c r="I27" i="1"/>
  <c r="M364" i="1"/>
  <c r="F363" i="1" s="1"/>
  <c r="I53" i="1" s="1"/>
  <c r="L265" i="1"/>
  <c r="L342" i="1"/>
  <c r="M342" i="1" s="1"/>
  <c r="F340" i="1" s="1"/>
  <c r="L344" i="1"/>
  <c r="M344" i="1" s="1"/>
  <c r="L347" i="1"/>
  <c r="M347" i="1" s="1"/>
  <c r="F346" i="1" s="1"/>
  <c r="I49" i="1" s="1"/>
  <c r="L352" i="1"/>
  <c r="L360" i="1"/>
  <c r="M360" i="1" s="1"/>
  <c r="F358" i="1" s="1"/>
  <c r="I52" i="1" s="1"/>
  <c r="L364" i="1"/>
  <c r="L367" i="1"/>
  <c r="M367" i="1" s="1"/>
  <c r="F366" i="1" s="1"/>
  <c r="I54" i="1" s="1"/>
  <c r="L371" i="1"/>
  <c r="M371" i="1" s="1"/>
  <c r="L373" i="1"/>
  <c r="M373" i="1" s="1"/>
  <c r="L378" i="1"/>
  <c r="M378" i="1" s="1"/>
  <c r="F376" i="1" s="1"/>
  <c r="F375" i="1" s="1"/>
  <c r="E337" i="1" l="1"/>
  <c r="I48" i="1"/>
  <c r="M47" i="1" s="1"/>
  <c r="F370" i="1"/>
  <c r="F247" i="1"/>
  <c r="M247" i="1" s="1"/>
  <c r="I30" i="1" s="1"/>
  <c r="I16" i="1"/>
  <c r="M14" i="1" s="1"/>
  <c r="M61" i="1" s="1"/>
  <c r="C116" i="1"/>
  <c r="M26" i="1"/>
  <c r="F237" i="1"/>
  <c r="M64" i="1" l="1"/>
  <c r="M65" i="1"/>
  <c r="M67" i="1" s="1"/>
  <c r="M70" i="1" s="1"/>
  <c r="M62" i="1"/>
</calcChain>
</file>

<file path=xl/sharedStrings.xml><?xml version="1.0" encoding="utf-8"?>
<sst xmlns="http://schemas.openxmlformats.org/spreadsheetml/2006/main" count="432" uniqueCount="281">
  <si>
    <t xml:space="preserve">R E C A P I T U L A T I F    D E V I S   D É V E L O P P E M E N T   T Y P E    </t>
  </si>
  <si>
    <t>I</t>
  </si>
  <si>
    <t>D R O I T S    A R T I S T I Q U E S</t>
  </si>
  <si>
    <t>Sujet</t>
  </si>
  <si>
    <t>Adaptations - dialogues</t>
  </si>
  <si>
    <t>Droits d'auteurs réalisation</t>
  </si>
  <si>
    <t>Droits musicaux</t>
  </si>
  <si>
    <t>Droits divers</t>
  </si>
  <si>
    <t>Traductions et dactylographies</t>
  </si>
  <si>
    <t>Frais sur manuscrits</t>
  </si>
  <si>
    <t>Agents littéraires et conseils</t>
  </si>
  <si>
    <t>II</t>
  </si>
  <si>
    <t>P E R S O N N E L</t>
  </si>
  <si>
    <t>Réalisateurs techniciens</t>
  </si>
  <si>
    <t>Equipe préparation et tournage</t>
  </si>
  <si>
    <t>Equipe décoration</t>
  </si>
  <si>
    <t>Divers</t>
  </si>
  <si>
    <t>Agents artistiques</t>
  </si>
  <si>
    <t>III</t>
  </si>
  <si>
    <t>I N T E R P R E T A T I O N</t>
  </si>
  <si>
    <t>Rôles principaux</t>
  </si>
  <si>
    <t>Personnel musique</t>
  </si>
  <si>
    <t>IV</t>
  </si>
  <si>
    <t>C H A R G E S   S O C I A L E S   ET   F I S C A L E S</t>
  </si>
  <si>
    <t>Auteurs 1%</t>
  </si>
  <si>
    <t>Techniciens 36%</t>
  </si>
  <si>
    <t>Techniciens 38%</t>
  </si>
  <si>
    <t>Techniciens 47%</t>
  </si>
  <si>
    <t>Main d'oeuvre 50%</t>
  </si>
  <si>
    <t>Interprétation - rôles principaux 30%</t>
  </si>
  <si>
    <t>Interprétation - rôles secondaires 38%</t>
  </si>
  <si>
    <t>Interprétation après tournage 38%</t>
  </si>
  <si>
    <t>49A</t>
  </si>
  <si>
    <t>Figuration 40%</t>
  </si>
  <si>
    <t>49B</t>
  </si>
  <si>
    <t>Défraiements (indem. voit + défraim) 40%</t>
  </si>
  <si>
    <t>VI</t>
  </si>
  <si>
    <t>T R A N S P O R T S  -  D E F R A I E M E N T S  - R E G I E</t>
  </si>
  <si>
    <t>Déplacement avant tournage</t>
  </si>
  <si>
    <t>Defraiements région Guadeloupe</t>
  </si>
  <si>
    <t>Défraiements hors région Guadeloupe</t>
  </si>
  <si>
    <t>Défraiements hors France</t>
  </si>
  <si>
    <t>Transitaire et douane</t>
  </si>
  <si>
    <t>Bureaux et frais afférents</t>
  </si>
  <si>
    <t>Régie et divers</t>
  </si>
  <si>
    <t>VII</t>
  </si>
  <si>
    <t>M O Y E N S   T E C H N I Q U E S</t>
  </si>
  <si>
    <t>Prises de vues pour pellicule magnétique</t>
  </si>
  <si>
    <t>Machinerie</t>
  </si>
  <si>
    <t>Eclairage</t>
  </si>
  <si>
    <t>Son</t>
  </si>
  <si>
    <t>Montage et sonorisation</t>
  </si>
  <si>
    <t>Génériques et films annonces</t>
  </si>
  <si>
    <t>Autres prestations</t>
  </si>
  <si>
    <t>IX</t>
  </si>
  <si>
    <t>A S S U R A N C E S   ET   D I V E R S</t>
  </si>
  <si>
    <t>Assurances</t>
  </si>
  <si>
    <t>Publicité</t>
  </si>
  <si>
    <t>Frais d'actes et de contentieux</t>
  </si>
  <si>
    <t>SOUS TOTAL</t>
  </si>
  <si>
    <t>Imprévus</t>
  </si>
  <si>
    <t>Frais généraux</t>
  </si>
  <si>
    <t>Frais financiers</t>
  </si>
  <si>
    <t>TOTAL HT</t>
  </si>
  <si>
    <t>TVA récupérable</t>
  </si>
  <si>
    <t>TOTAL TTC</t>
  </si>
  <si>
    <t>POSTE 1 : DROITS ARTISTIQUES</t>
  </si>
  <si>
    <t>ACHATS</t>
  </si>
  <si>
    <t>DROITS D'AUTEUR</t>
  </si>
  <si>
    <t>SALAIRES</t>
  </si>
  <si>
    <t>TOTAL</t>
  </si>
  <si>
    <t>TARIF</t>
  </si>
  <si>
    <t>SEM</t>
  </si>
  <si>
    <t>SUJET</t>
  </si>
  <si>
    <t>Oeuvre préexistante</t>
  </si>
  <si>
    <t>Oeuvre originale</t>
  </si>
  <si>
    <t>ADAPTATIONS DIALOGUES</t>
  </si>
  <si>
    <t>ADAPTATIONS</t>
  </si>
  <si>
    <t>Adaptations</t>
  </si>
  <si>
    <t>COLLABORATIONS DIVERSES</t>
  </si>
  <si>
    <t>Collaborations diverses</t>
  </si>
  <si>
    <t>DROITS D'AUTEURS REALISATION</t>
  </si>
  <si>
    <t>DROITS MUSICAUX</t>
  </si>
  <si>
    <t>OEUVRES PRE-EXISTANTES</t>
  </si>
  <si>
    <t>DROITS DIVERS</t>
  </si>
  <si>
    <t>IMAGES ARCHIVES</t>
  </si>
  <si>
    <t>PHOTOGRAPHIES ET OEUVRES D'ART</t>
  </si>
  <si>
    <t>DOCUMENTS SONORES</t>
  </si>
  <si>
    <t>TRADUCTIONS &amp; DACTYLOGRAPHIE</t>
  </si>
  <si>
    <t>TRADUCTIONS</t>
  </si>
  <si>
    <t>DACTYLOGRAPHIE</t>
  </si>
  <si>
    <t>DUPLICATION</t>
  </si>
  <si>
    <t>FRAIS SUR MANUSCRITS</t>
  </si>
  <si>
    <t>RECHERCHES ET ETUDES</t>
  </si>
  <si>
    <t>DOCUMENTATION</t>
  </si>
  <si>
    <t>AGENTS LITTERAIRES ET CONSEILS</t>
  </si>
  <si>
    <t>AGENTS LITTERAIRES</t>
  </si>
  <si>
    <t>CONSEILS</t>
  </si>
  <si>
    <t>POSTE 2 : PERSONNEL</t>
  </si>
  <si>
    <t>P R E P A R A T I O N</t>
  </si>
  <si>
    <t>T O U R N A G E</t>
  </si>
  <si>
    <t>F I N I T I O N</t>
  </si>
  <si>
    <t>SALAIRE</t>
  </si>
  <si>
    <t>PAR</t>
  </si>
  <si>
    <t>EXT</t>
  </si>
  <si>
    <t>REALISATEURS TECHNICIENS</t>
  </si>
  <si>
    <t>REALISATEUR TECHNICIENS</t>
  </si>
  <si>
    <t>Réalisateur technicien</t>
  </si>
  <si>
    <t>EQUIPE PREPARATION &amp; TOURNAGE</t>
  </si>
  <si>
    <t>DIRECTION ADMINISTRATION</t>
  </si>
  <si>
    <t>Directeur de production</t>
  </si>
  <si>
    <t>Conseiller de production</t>
  </si>
  <si>
    <t>Assistant de production</t>
  </si>
  <si>
    <t>Administrateur de production</t>
  </si>
  <si>
    <t>Secrétaire de production</t>
  </si>
  <si>
    <t>Sténo dactylo locale</t>
  </si>
  <si>
    <t>REGIE</t>
  </si>
  <si>
    <t>Régisseur général</t>
  </si>
  <si>
    <t>Provisions heures supplémentaires</t>
  </si>
  <si>
    <t>MISE EN SCENE</t>
  </si>
  <si>
    <t>Réalisateur 2ème  équipe</t>
  </si>
  <si>
    <t>Conseiller technique</t>
  </si>
  <si>
    <t>1er assistant réalisateur</t>
  </si>
  <si>
    <t>Scripte</t>
  </si>
  <si>
    <t xml:space="preserve">Casting </t>
  </si>
  <si>
    <t>CONSEILLERS SPECIALISES</t>
  </si>
  <si>
    <t>Conseillers effets spéciaux</t>
  </si>
  <si>
    <t>PRISES DE VUES</t>
  </si>
  <si>
    <t>Directeurs de la photographie</t>
  </si>
  <si>
    <t>Photographe</t>
  </si>
  <si>
    <t>SON</t>
  </si>
  <si>
    <t>Chef opérateur du son</t>
  </si>
  <si>
    <t>COSTUMES</t>
  </si>
  <si>
    <t>Créateurs de costumes</t>
  </si>
  <si>
    <t>MAQUILLAGE</t>
  </si>
  <si>
    <t>Chef maquilleur N° 1</t>
  </si>
  <si>
    <t>Créateurs divers</t>
  </si>
  <si>
    <t>EQUIPE CREATION</t>
  </si>
  <si>
    <t>CREATION</t>
  </si>
  <si>
    <t>Chef décorateur</t>
  </si>
  <si>
    <t>Spécialiste effets spéciaux</t>
  </si>
  <si>
    <t>Indemnité de transport</t>
  </si>
  <si>
    <t>Maquettiste</t>
  </si>
  <si>
    <t>POST PRODUCTION</t>
  </si>
  <si>
    <t>Production, Régie, Costumes, Décor..</t>
  </si>
  <si>
    <t>Directeur de Production</t>
  </si>
  <si>
    <t>FINITION SONORE</t>
  </si>
  <si>
    <t>Chef opérateur auditorium</t>
  </si>
  <si>
    <t>DIVERS</t>
  </si>
  <si>
    <t>PRESTATION CASTING ENFANT</t>
  </si>
  <si>
    <t>PRESTATION CASTING....</t>
  </si>
  <si>
    <t>PRESTATIONS PERSONNEL DECOR</t>
  </si>
  <si>
    <t>AGENTS ARTISTIQUES</t>
  </si>
  <si>
    <t>AGENTS ARTISTIQUES PERSON. TECH.</t>
  </si>
  <si>
    <t>POSTE 3 : INTERPRETATION</t>
  </si>
  <si>
    <t>FORFAIT</t>
  </si>
  <si>
    <t>CACHET</t>
  </si>
  <si>
    <t>QTE</t>
  </si>
  <si>
    <t>ROLES PRINCIPAUX</t>
  </si>
  <si>
    <t>ACTEURS FRANCAIS</t>
  </si>
  <si>
    <t>Acteurs Français</t>
  </si>
  <si>
    <t>ACTEURS ETRANGERS EN FRANCE</t>
  </si>
  <si>
    <t>Acteurs étrangers en France</t>
  </si>
  <si>
    <t>ACTEURS ETRANGERS A L'ETRANGER</t>
  </si>
  <si>
    <t>Acteurs étrangers à l'étranger</t>
  </si>
  <si>
    <t>PERSONNEL MUSIQUE                 PM</t>
  </si>
  <si>
    <t>DIRECTEUR ARTISTIQUE</t>
  </si>
  <si>
    <t>ROLES SECONDAIRES</t>
  </si>
  <si>
    <t>PETITS ROLES</t>
  </si>
  <si>
    <t>DOUBLURES ET DIVERS</t>
  </si>
  <si>
    <t>PERSONNELS ARTISTIQUES AP. TOUR.</t>
  </si>
  <si>
    <t>POSTE 4 : CHARGES SOCIALES ET FISCALES :</t>
  </si>
  <si>
    <t>BASE</t>
  </si>
  <si>
    <t>%</t>
  </si>
  <si>
    <t>AUTEURS (1%)</t>
  </si>
  <si>
    <t>TECHNICIENS (36%)</t>
  </si>
  <si>
    <t>TECHNICIENS (38%)</t>
  </si>
  <si>
    <t>TECHNICIENS (47%)</t>
  </si>
  <si>
    <t>MAIN D'OEUVRE (50%)</t>
  </si>
  <si>
    <t>INTERPRETATION - ROLES PRINCIPAUX (30%)</t>
  </si>
  <si>
    <t>INTERPRETATION - ROLES SECONDAIRES (38%)</t>
  </si>
  <si>
    <t>INTERPRETATION APRES TOURNAGE (38%)</t>
  </si>
  <si>
    <t>FIGURATION (40%)</t>
  </si>
  <si>
    <t>DEFRAIEMENTS (40%) (indemnité voiture)</t>
  </si>
  <si>
    <t>DEFRAIEMENTS (40%) (défraiements)</t>
  </si>
  <si>
    <t>QT</t>
  </si>
  <si>
    <t>J/S/F</t>
  </si>
  <si>
    <t>REMISE</t>
  </si>
  <si>
    <t>VALEUR</t>
  </si>
  <si>
    <t>MOYENS DE TRANSPORT LOUES</t>
  </si>
  <si>
    <t>Transports urbains</t>
  </si>
  <si>
    <t>POSTE 6 : TRANSPORTS - DEFRAIEMENTS - REGIE</t>
  </si>
  <si>
    <t>NP</t>
  </si>
  <si>
    <t>DEPLACEMENTS AVANT TOURNAGE</t>
  </si>
  <si>
    <t>Auteurs</t>
  </si>
  <si>
    <t>producteur</t>
  </si>
  <si>
    <t>Réalisateur</t>
  </si>
  <si>
    <t>Techniciens</t>
  </si>
  <si>
    <t>Interprètes</t>
  </si>
  <si>
    <t>Matériels</t>
  </si>
  <si>
    <t>DEFRAIEMENT REGION GUADELOUPE</t>
  </si>
  <si>
    <t>Repas collectif</t>
  </si>
  <si>
    <t>Indemnité repas</t>
  </si>
  <si>
    <t>Casse-croûte et boissons</t>
  </si>
  <si>
    <t>jours</t>
  </si>
  <si>
    <t>Frais de séjour mise en scène</t>
  </si>
  <si>
    <t>DEFRAIEMENTS HORS REGION GUADELOUPE</t>
  </si>
  <si>
    <t>Défraiements en préparation Régie et déco</t>
  </si>
  <si>
    <t>Repas collectifs (casse-croûte journées continues)</t>
  </si>
  <si>
    <t>Indemnités repas</t>
  </si>
  <si>
    <t>Frais de séjour (hôtels...)</t>
  </si>
  <si>
    <t>Frais de séjour  (défraiements)</t>
  </si>
  <si>
    <t>Frais de séjour V.I.P.</t>
  </si>
  <si>
    <t>DEPLACEMENTS HORS FRANCE</t>
  </si>
  <si>
    <t>Repas collectifs</t>
  </si>
  <si>
    <t>Frais de séjour (présentation casting)</t>
  </si>
  <si>
    <t>TRANSITAIRES ET DOUANES</t>
  </si>
  <si>
    <t>BUREAUX ET FRAIS AFFERENTS</t>
  </si>
  <si>
    <t>BUREAUX</t>
  </si>
  <si>
    <t>Locations</t>
  </si>
  <si>
    <t>Matériel</t>
  </si>
  <si>
    <t>Fournitures</t>
  </si>
  <si>
    <t>ENTRETIEN BUREAUX</t>
  </si>
  <si>
    <t>ASSURANCES</t>
  </si>
  <si>
    <t>REGIE ET DIVERS</t>
  </si>
  <si>
    <t>PTT - COMMUNICATIONS</t>
  </si>
  <si>
    <t>Affranchissements</t>
  </si>
  <si>
    <t>Telephones</t>
  </si>
  <si>
    <t>telegrammes - telex</t>
  </si>
  <si>
    <t>FRAIS DE COMPTABILITE</t>
  </si>
  <si>
    <t>Imprimés comptables</t>
  </si>
  <si>
    <t>Traitement informatique</t>
  </si>
  <si>
    <t>Expertises comptables</t>
  </si>
  <si>
    <t>DEPENSES DIVERSES</t>
  </si>
  <si>
    <t>Pourboires, gratifications</t>
  </si>
  <si>
    <t>Cadeaux</t>
  </si>
  <si>
    <t>Réceptions, invitations</t>
  </si>
  <si>
    <t>AUTRES DEPENSES DE REGIE</t>
  </si>
  <si>
    <t>POSTE 7 : MOYENS TECHNIQUES</t>
  </si>
  <si>
    <t>PRISES DE VUES POUR PELLICULE MAGNETIQUE</t>
  </si>
  <si>
    <t>Caméras</t>
  </si>
  <si>
    <t>)</t>
  </si>
  <si>
    <t>Disk Dur</t>
  </si>
  <si>
    <t>Optiques</t>
  </si>
  <si>
    <t>Régie</t>
  </si>
  <si>
    <t>MACHINERIE</t>
  </si>
  <si>
    <t>Petits matériels</t>
  </si>
  <si>
    <t>ECLAIRAGE</t>
  </si>
  <si>
    <t>Batteries</t>
  </si>
  <si>
    <t>Enregistreurs</t>
  </si>
  <si>
    <t>MONTAGE ET SONORISATION</t>
  </si>
  <si>
    <t>Salles de montage</t>
  </si>
  <si>
    <t>Divers fournitures</t>
  </si>
  <si>
    <t>GENERIQUES ET FILMS ANNONCE</t>
  </si>
  <si>
    <t>Films annonce</t>
  </si>
  <si>
    <t>AUTRES PRESTATIONS</t>
  </si>
  <si>
    <t>Essais</t>
  </si>
  <si>
    <t>PELLICULES PHOTOGRAPHIQUES</t>
  </si>
  <si>
    <t>Pellucles N&amp;B</t>
  </si>
  <si>
    <t>Pellicules couleur négative</t>
  </si>
  <si>
    <t>Pellicule développement instantané</t>
  </si>
  <si>
    <t>LABORATOIRE POUR PELLICULES OPTIQUES</t>
  </si>
  <si>
    <t>TRAVAUX AVANT TOURNAGES-ESSAIS</t>
  </si>
  <si>
    <t>Développement</t>
  </si>
  <si>
    <t>metres</t>
  </si>
  <si>
    <t>Tirage</t>
  </si>
  <si>
    <t>POSTE 9 : ASSURANCES ET DIVERS</t>
  </si>
  <si>
    <t>PREPARATION</t>
  </si>
  <si>
    <t>TOURNAGE</t>
  </si>
  <si>
    <t>FINITION</t>
  </si>
  <si>
    <t>Avant production</t>
  </si>
  <si>
    <t>Responsabilité civile</t>
  </si>
  <si>
    <t>PUBLICITE</t>
  </si>
  <si>
    <t>FRAIS D'ACTES ET DE CONTENTIEUX</t>
  </si>
  <si>
    <t>Frais d'actes</t>
  </si>
  <si>
    <t>Frais d'enregistrement</t>
  </si>
  <si>
    <t>Registre public</t>
  </si>
  <si>
    <t>FRAIS FINANCIERS</t>
  </si>
  <si>
    <t>XX</t>
  </si>
  <si>
    <t>FRAIS GENERAUX</t>
  </si>
  <si>
    <t>Annee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</si>
</sst>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indexed="8"/>
      <name val="Geneva"/>
    </font>
    <font>
      <sz val="9"/>
      <color indexed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3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/>
    <xf numFmtId="3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/>
    <xf numFmtId="3" fontId="0" fillId="2" borderId="5" xfId="0" applyNumberFormat="1" applyFont="1" applyFill="1" applyBorder="1" applyAlignment="1"/>
    <xf numFmtId="3" fontId="0" fillId="2" borderId="6" xfId="0" applyNumberFormat="1" applyFont="1" applyFill="1" applyBorder="1" applyAlignment="1"/>
    <xf numFmtId="0" fontId="0" fillId="2" borderId="3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/>
    <xf numFmtId="3" fontId="0" fillId="2" borderId="7" xfId="0" applyNumberFormat="1" applyFont="1" applyFill="1" applyBorder="1" applyAlignment="1"/>
    <xf numFmtId="3" fontId="0" fillId="2" borderId="8" xfId="0" applyNumberFormat="1" applyFont="1" applyFill="1" applyBorder="1" applyAlignment="1"/>
    <xf numFmtId="3" fontId="0" fillId="2" borderId="9" xfId="0" applyNumberFormat="1" applyFont="1" applyFill="1" applyBorder="1" applyAlignment="1"/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/>
    <xf numFmtId="3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/>
    <xf numFmtId="3" fontId="0" fillId="2" borderId="12" xfId="0" applyNumberFormat="1" applyFont="1" applyFill="1" applyBorder="1" applyAlignment="1"/>
    <xf numFmtId="9" fontId="0" fillId="2" borderId="5" xfId="0" applyNumberFormat="1" applyFont="1" applyFill="1" applyBorder="1" applyAlignment="1"/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7" xfId="0" applyFont="1" applyFill="1" applyBorder="1" applyAlignment="1"/>
    <xf numFmtId="4" fontId="0" fillId="2" borderId="4" xfId="0" applyNumberFormat="1" applyFont="1" applyFill="1" applyBorder="1" applyAlignment="1"/>
    <xf numFmtId="3" fontId="0" fillId="2" borderId="13" xfId="0" applyNumberFormat="1" applyFont="1" applyFill="1" applyBorder="1" applyAlignment="1"/>
    <xf numFmtId="3" fontId="0" fillId="2" borderId="3" xfId="0" applyNumberFormat="1" applyFont="1" applyFill="1" applyBorder="1" applyAlignment="1"/>
    <xf numFmtId="3" fontId="0" fillId="2" borderId="14" xfId="0" applyNumberFormat="1" applyFont="1" applyFill="1" applyBorder="1" applyAlignment="1"/>
    <xf numFmtId="3" fontId="0" fillId="2" borderId="15" xfId="0" applyNumberFormat="1" applyFont="1" applyFill="1" applyBorder="1" applyAlignment="1"/>
    <xf numFmtId="3" fontId="0" fillId="2" borderId="16" xfId="0" applyNumberFormat="1" applyFont="1" applyFill="1" applyBorder="1" applyAlignment="1"/>
    <xf numFmtId="3" fontId="0" fillId="2" borderId="17" xfId="0" applyNumberFormat="1" applyFont="1" applyFill="1" applyBorder="1" applyAlignment="1"/>
    <xf numFmtId="3" fontId="0" fillId="2" borderId="18" xfId="0" applyNumberFormat="1" applyFont="1" applyFill="1" applyBorder="1" applyAlignment="1"/>
    <xf numFmtId="3" fontId="0" fillId="2" borderId="19" xfId="0" applyNumberFormat="1" applyFont="1" applyFill="1" applyBorder="1" applyAlignment="1"/>
    <xf numFmtId="0" fontId="0" fillId="2" borderId="13" xfId="0" applyFont="1" applyFill="1" applyBorder="1" applyAlignment="1"/>
    <xf numFmtId="3" fontId="0" fillId="2" borderId="4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/>
    <xf numFmtId="2" fontId="1" fillId="2" borderId="3" xfId="0" applyNumberFormat="1" applyFont="1" applyFill="1" applyBorder="1" applyAlignment="1"/>
    <xf numFmtId="2" fontId="0" fillId="2" borderId="3" xfId="0" applyNumberFormat="1" applyFont="1" applyFill="1" applyBorder="1" applyAlignment="1"/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/>
    <xf numFmtId="49" fontId="0" fillId="2" borderId="6" xfId="0" applyNumberFormat="1" applyFont="1" applyFill="1" applyBorder="1" applyAlignment="1"/>
    <xf numFmtId="49" fontId="0" fillId="2" borderId="5" xfId="0" applyNumberFormat="1" applyFont="1" applyFill="1" applyBorder="1" applyAlignment="1"/>
    <xf numFmtId="4" fontId="0" fillId="2" borderId="6" xfId="0" applyNumberFormat="1" applyFont="1" applyFill="1" applyBorder="1" applyAlignment="1"/>
    <xf numFmtId="4" fontId="0" fillId="2" borderId="5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20" xfId="0" applyFont="1" applyFill="1" applyBorder="1" applyAlignment="1"/>
    <xf numFmtId="49" fontId="0" fillId="2" borderId="11" xfId="0" applyNumberFormat="1" applyFont="1" applyFill="1" applyBorder="1" applyAlignment="1"/>
    <xf numFmtId="3" fontId="0" fillId="2" borderId="11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0" xfId="0" applyNumberFormat="1" applyFont="1" applyFill="1" applyBorder="1" applyAlignment="1"/>
    <xf numFmtId="1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>
      <alignment horizontal="left"/>
    </xf>
    <xf numFmtId="1" fontId="0" fillId="2" borderId="6" xfId="0" applyNumberFormat="1" applyFont="1" applyFill="1" applyBorder="1" applyAlignment="1"/>
    <xf numFmtId="3" fontId="0" fillId="2" borderId="20" xfId="0" applyNumberFormat="1" applyFont="1" applyFill="1" applyBorder="1" applyAlignment="1"/>
    <xf numFmtId="0" fontId="0" fillId="2" borderId="6" xfId="0" applyFont="1" applyFill="1" applyBorder="1" applyAlignment="1"/>
    <xf numFmtId="2" fontId="0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GridLines="0" tabSelected="1" workbookViewId="0">
      <selection activeCell="G4" sqref="G4"/>
    </sheetView>
  </sheetViews>
  <sheetFormatPr baseColWidth="10" defaultColWidth="10.7109375" defaultRowHeight="12.95" customHeight="1"/>
  <cols>
    <col min="1" max="1" width="5.28515625" style="1" customWidth="1"/>
    <col min="2" max="2" width="25.7109375" style="1" customWidth="1"/>
    <col min="3" max="3" width="9.5703125" style="1" customWidth="1"/>
    <col min="4" max="4" width="4.5703125" style="1" customWidth="1"/>
    <col min="5" max="5" width="8.5703125" style="1" customWidth="1"/>
    <col min="6" max="6" width="8.7109375" style="1" customWidth="1"/>
    <col min="7" max="7" width="4.7109375" style="1" customWidth="1"/>
    <col min="8" max="8" width="6.7109375" style="1" customWidth="1"/>
    <col min="9" max="9" width="8.42578125" style="1" customWidth="1"/>
    <col min="10" max="10" width="8.7109375" style="1" customWidth="1"/>
    <col min="11" max="11" width="4.7109375" style="1" customWidth="1"/>
    <col min="12" max="12" width="8.28515625" style="1" customWidth="1"/>
    <col min="13" max="13" width="9.7109375" style="1" customWidth="1"/>
    <col min="14" max="14" width="10.7109375" style="1" customWidth="1"/>
    <col min="15" max="16384" width="10.7109375" style="1"/>
  </cols>
  <sheetData>
    <row r="1" spans="1:13" ht="16.149999999999999" customHeight="1">
      <c r="A1" s="2"/>
      <c r="B1" s="3" t="s">
        <v>280</v>
      </c>
      <c r="C1" s="4"/>
      <c r="D1" s="4"/>
      <c r="E1" s="5" t="s">
        <v>0</v>
      </c>
      <c r="F1" s="4"/>
      <c r="G1" s="4"/>
      <c r="H1" s="4"/>
      <c r="I1" s="4"/>
      <c r="J1" s="4"/>
      <c r="K1" s="4"/>
      <c r="L1" s="4"/>
      <c r="M1" s="4"/>
    </row>
    <row r="2" spans="1:13" ht="16.149999999999999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149999999999999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149999999999999" customHeight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>
        <f>SUM(I5:I12)</f>
        <v>0</v>
      </c>
    </row>
    <row r="5" spans="1:13" ht="16.149999999999999" customHeight="1">
      <c r="A5" s="13">
        <v>11</v>
      </c>
      <c r="B5" s="10" t="s">
        <v>3</v>
      </c>
      <c r="C5" s="11"/>
      <c r="D5" s="11"/>
      <c r="E5" s="11"/>
      <c r="F5" s="12"/>
      <c r="G5" s="14"/>
      <c r="H5" s="11"/>
      <c r="I5" s="11">
        <f>C76</f>
        <v>0</v>
      </c>
      <c r="J5" s="11"/>
      <c r="K5" s="12"/>
      <c r="L5" s="15"/>
      <c r="M5" s="16"/>
    </row>
    <row r="6" spans="1:13" ht="16.149999999999999" customHeight="1">
      <c r="A6" s="13">
        <v>12</v>
      </c>
      <c r="B6" s="10" t="s">
        <v>4</v>
      </c>
      <c r="C6" s="11"/>
      <c r="D6" s="11"/>
      <c r="E6" s="11"/>
      <c r="F6" s="12"/>
      <c r="G6" s="14"/>
      <c r="H6" s="11"/>
      <c r="I6" s="11">
        <f>C81</f>
        <v>0</v>
      </c>
      <c r="J6" s="11"/>
      <c r="K6" s="12"/>
      <c r="L6" s="17"/>
      <c r="M6" s="4"/>
    </row>
    <row r="7" spans="1:13" ht="16.149999999999999" customHeight="1">
      <c r="A7" s="13">
        <v>13</v>
      </c>
      <c r="B7" s="10" t="s">
        <v>5</v>
      </c>
      <c r="C7" s="11"/>
      <c r="D7" s="11"/>
      <c r="E7" s="11"/>
      <c r="F7" s="12"/>
      <c r="G7" s="14"/>
      <c r="H7" s="11"/>
      <c r="I7" s="11">
        <f>C87</f>
        <v>0</v>
      </c>
      <c r="J7" s="11"/>
      <c r="K7" s="12"/>
      <c r="L7" s="17"/>
      <c r="M7" s="4"/>
    </row>
    <row r="8" spans="1:13" ht="16.149999999999999" customHeight="1">
      <c r="A8" s="13">
        <v>14</v>
      </c>
      <c r="B8" s="10" t="s">
        <v>6</v>
      </c>
      <c r="C8" s="11"/>
      <c r="D8" s="11"/>
      <c r="E8" s="11"/>
      <c r="F8" s="12"/>
      <c r="G8" s="14"/>
      <c r="H8" s="11"/>
      <c r="I8" s="11">
        <f>C91</f>
        <v>0</v>
      </c>
      <c r="J8" s="11"/>
      <c r="K8" s="12"/>
      <c r="L8" s="17"/>
      <c r="M8" s="4"/>
    </row>
    <row r="9" spans="1:13" ht="16.149999999999999" customHeight="1">
      <c r="A9" s="13">
        <v>15</v>
      </c>
      <c r="B9" s="10" t="s">
        <v>7</v>
      </c>
      <c r="C9" s="11"/>
      <c r="D9" s="11"/>
      <c r="E9" s="11"/>
      <c r="F9" s="12"/>
      <c r="G9" s="14"/>
      <c r="H9" s="11"/>
      <c r="I9" s="11">
        <f>C94</f>
        <v>0</v>
      </c>
      <c r="J9" s="11"/>
      <c r="K9" s="12"/>
      <c r="L9" s="17"/>
      <c r="M9" s="4"/>
    </row>
    <row r="10" spans="1:13" ht="16.149999999999999" customHeight="1">
      <c r="A10" s="13">
        <v>16</v>
      </c>
      <c r="B10" s="10" t="s">
        <v>8</v>
      </c>
      <c r="C10" s="11"/>
      <c r="D10" s="11"/>
      <c r="E10" s="11"/>
      <c r="F10" s="12"/>
      <c r="G10" s="14"/>
      <c r="H10" s="11"/>
      <c r="I10" s="11">
        <f>C99</f>
        <v>0</v>
      </c>
      <c r="J10" s="11"/>
      <c r="K10" s="12"/>
      <c r="L10" s="17"/>
      <c r="M10" s="4"/>
    </row>
    <row r="11" spans="1:13" ht="16.149999999999999" customHeight="1">
      <c r="A11" s="13">
        <v>17</v>
      </c>
      <c r="B11" s="10" t="s">
        <v>9</v>
      </c>
      <c r="C11" s="11"/>
      <c r="D11" s="11"/>
      <c r="E11" s="11"/>
      <c r="F11" s="12"/>
      <c r="G11" s="14"/>
      <c r="H11" s="11"/>
      <c r="I11" s="11">
        <f>C107</f>
        <v>0</v>
      </c>
      <c r="J11" s="11"/>
      <c r="K11" s="12"/>
      <c r="L11" s="17"/>
      <c r="M11" s="4"/>
    </row>
    <row r="12" spans="1:13" ht="16.149999999999999" customHeight="1">
      <c r="A12" s="13">
        <v>19</v>
      </c>
      <c r="B12" s="10" t="s">
        <v>10</v>
      </c>
      <c r="C12" s="11"/>
      <c r="D12" s="11"/>
      <c r="E12" s="11"/>
      <c r="F12" s="12"/>
      <c r="G12" s="14"/>
      <c r="H12" s="11"/>
      <c r="I12" s="11">
        <f>C111</f>
        <v>0</v>
      </c>
      <c r="J12" s="11"/>
      <c r="K12" s="12"/>
      <c r="L12" s="17"/>
      <c r="M12" s="4"/>
    </row>
    <row r="13" spans="1:13" ht="16.149999999999999" customHeight="1">
      <c r="A13" s="18"/>
      <c r="B13" s="19"/>
      <c r="C13" s="11"/>
      <c r="D13" s="11"/>
      <c r="E13" s="11"/>
      <c r="F13" s="11"/>
      <c r="G13" s="11"/>
      <c r="H13" s="11"/>
      <c r="I13" s="11"/>
      <c r="J13" s="11"/>
      <c r="K13" s="11"/>
      <c r="L13" s="8"/>
      <c r="M13" s="8"/>
    </row>
    <row r="14" spans="1:13" ht="16.149999999999999" customHeight="1">
      <c r="A14" s="9" t="s">
        <v>11</v>
      </c>
      <c r="B14" s="10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6"/>
      <c r="M14" s="20">
        <f>SUM(I15:I19)</f>
        <v>0</v>
      </c>
    </row>
    <row r="15" spans="1:13" ht="16.149999999999999" customHeight="1">
      <c r="A15" s="13">
        <v>22</v>
      </c>
      <c r="B15" s="10" t="s">
        <v>13</v>
      </c>
      <c r="C15" s="11"/>
      <c r="D15" s="11"/>
      <c r="E15" s="11"/>
      <c r="F15" s="12"/>
      <c r="G15" s="14"/>
      <c r="H15" s="11"/>
      <c r="I15" s="11">
        <f>C122</f>
        <v>0</v>
      </c>
      <c r="J15" s="11"/>
      <c r="K15" s="12"/>
      <c r="L15" s="17"/>
      <c r="M15" s="4"/>
    </row>
    <row r="16" spans="1:13" ht="16.149999999999999" customHeight="1">
      <c r="A16" s="13">
        <v>23</v>
      </c>
      <c r="B16" s="10" t="s">
        <v>14</v>
      </c>
      <c r="C16" s="11"/>
      <c r="D16" s="11"/>
      <c r="E16" s="11"/>
      <c r="F16" s="12"/>
      <c r="G16" s="14"/>
      <c r="H16" s="11"/>
      <c r="I16" s="11">
        <f>C128</f>
        <v>0</v>
      </c>
      <c r="J16" s="11"/>
      <c r="K16" s="12"/>
      <c r="L16" s="17"/>
      <c r="M16" s="4"/>
    </row>
    <row r="17" spans="1:13" ht="16.149999999999999" customHeight="1">
      <c r="A17" s="13">
        <v>24</v>
      </c>
      <c r="B17" s="10" t="s">
        <v>15</v>
      </c>
      <c r="C17" s="11"/>
      <c r="D17" s="11"/>
      <c r="E17" s="11"/>
      <c r="F17" s="12"/>
      <c r="G17" s="14"/>
      <c r="H17" s="11"/>
      <c r="I17" s="11">
        <f>C178</f>
        <v>0</v>
      </c>
      <c r="J17" s="11"/>
      <c r="K17" s="12"/>
      <c r="L17" s="17"/>
      <c r="M17" s="4"/>
    </row>
    <row r="18" spans="1:13" ht="16.149999999999999" customHeight="1">
      <c r="A18" s="13">
        <v>28</v>
      </c>
      <c r="B18" s="10" t="s">
        <v>16</v>
      </c>
      <c r="C18" s="11"/>
      <c r="D18" s="11"/>
      <c r="E18" s="11"/>
      <c r="F18" s="12"/>
      <c r="G18" s="14"/>
      <c r="H18" s="11"/>
      <c r="I18" s="11">
        <f>C202</f>
        <v>0</v>
      </c>
      <c r="J18" s="11"/>
      <c r="K18" s="12"/>
      <c r="L18" s="17"/>
      <c r="M18" s="4"/>
    </row>
    <row r="19" spans="1:13" ht="16.149999999999999" customHeight="1">
      <c r="A19" s="13">
        <v>29</v>
      </c>
      <c r="B19" s="10" t="s">
        <v>17</v>
      </c>
      <c r="C19" s="11"/>
      <c r="D19" s="11"/>
      <c r="E19" s="11"/>
      <c r="F19" s="12"/>
      <c r="G19" s="14"/>
      <c r="H19" s="11"/>
      <c r="I19" s="11">
        <f>C206</f>
        <v>0</v>
      </c>
      <c r="J19" s="11"/>
      <c r="K19" s="12"/>
      <c r="L19" s="17"/>
      <c r="M19" s="4"/>
    </row>
    <row r="20" spans="1:13" ht="16.149999999999999" customHeight="1">
      <c r="A20" s="18"/>
      <c r="B20" s="19"/>
      <c r="C20" s="11"/>
      <c r="D20" s="11"/>
      <c r="E20" s="11"/>
      <c r="F20" s="11"/>
      <c r="G20" s="11"/>
      <c r="H20" s="11"/>
      <c r="I20" s="11"/>
      <c r="J20" s="11"/>
      <c r="K20" s="11"/>
      <c r="L20" s="8"/>
      <c r="M20" s="8"/>
    </row>
    <row r="21" spans="1:13" ht="16.149999999999999" customHeight="1">
      <c r="A21" s="9" t="s">
        <v>18</v>
      </c>
      <c r="B21" s="10" t="s">
        <v>19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>
        <f>SUM(I22:I24)</f>
        <v>0</v>
      </c>
    </row>
    <row r="22" spans="1:13" ht="16.149999999999999" customHeight="1">
      <c r="A22" s="13">
        <v>31</v>
      </c>
      <c r="B22" s="10" t="s">
        <v>20</v>
      </c>
      <c r="C22" s="11"/>
      <c r="D22" s="11"/>
      <c r="E22" s="11"/>
      <c r="F22" s="12"/>
      <c r="G22" s="14"/>
      <c r="H22" s="11"/>
      <c r="I22" s="11">
        <f>C214</f>
        <v>0</v>
      </c>
      <c r="J22" s="11"/>
      <c r="K22" s="12"/>
      <c r="L22" s="15"/>
      <c r="M22" s="16"/>
    </row>
    <row r="23" spans="1:13" ht="16.149999999999999" customHeight="1">
      <c r="A23" s="13">
        <v>37</v>
      </c>
      <c r="B23" s="10" t="s">
        <v>21</v>
      </c>
      <c r="C23" s="11"/>
      <c r="D23" s="11"/>
      <c r="E23" s="11"/>
      <c r="F23" s="12"/>
      <c r="G23" s="14"/>
      <c r="H23" s="11"/>
      <c r="I23" s="11">
        <f>C225</f>
        <v>0</v>
      </c>
      <c r="J23" s="11"/>
      <c r="K23" s="12"/>
      <c r="L23" s="17"/>
      <c r="M23" s="4"/>
    </row>
    <row r="24" spans="1:13" ht="16.149999999999999" customHeight="1">
      <c r="A24" s="21">
        <v>39</v>
      </c>
      <c r="B24" s="22" t="s">
        <v>17</v>
      </c>
      <c r="C24" s="16"/>
      <c r="D24" s="16"/>
      <c r="E24" s="16"/>
      <c r="F24" s="20"/>
      <c r="G24" s="15"/>
      <c r="H24" s="16"/>
      <c r="I24" s="16">
        <f>C230</f>
        <v>0</v>
      </c>
      <c r="J24" s="16"/>
      <c r="K24" s="20"/>
      <c r="L24" s="17"/>
      <c r="M24" s="4"/>
    </row>
    <row r="25" spans="1:13" ht="16.149999999999999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6.149999999999999" customHeight="1">
      <c r="A26" s="9" t="s">
        <v>22</v>
      </c>
      <c r="B26" s="10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>
        <f>SUM(I27:I36)</f>
        <v>0</v>
      </c>
    </row>
    <row r="27" spans="1:13" ht="16.149999999999999" customHeight="1">
      <c r="A27" s="13">
        <v>41</v>
      </c>
      <c r="B27" s="10" t="s">
        <v>24</v>
      </c>
      <c r="C27" s="11"/>
      <c r="D27" s="11"/>
      <c r="E27" s="11"/>
      <c r="F27" s="12"/>
      <c r="G27" s="14"/>
      <c r="H27" s="11"/>
      <c r="I27" s="11">
        <f>M241</f>
        <v>0</v>
      </c>
      <c r="J27" s="11"/>
      <c r="K27" s="12"/>
      <c r="L27" s="15"/>
      <c r="M27" s="16"/>
    </row>
    <row r="28" spans="1:13" ht="16.149999999999999" customHeight="1">
      <c r="A28" s="13">
        <v>42</v>
      </c>
      <c r="B28" s="10" t="s">
        <v>25</v>
      </c>
      <c r="C28" s="11"/>
      <c r="D28" s="11"/>
      <c r="E28" s="11"/>
      <c r="F28" s="12"/>
      <c r="G28" s="14"/>
      <c r="H28" s="11"/>
      <c r="I28" s="11">
        <f>M243</f>
        <v>0</v>
      </c>
      <c r="J28" s="11"/>
      <c r="K28" s="12"/>
      <c r="L28" s="17"/>
      <c r="M28" s="4"/>
    </row>
    <row r="29" spans="1:13" ht="16.149999999999999" customHeight="1">
      <c r="A29" s="13">
        <v>43</v>
      </c>
      <c r="B29" s="10" t="s">
        <v>26</v>
      </c>
      <c r="C29" s="11"/>
      <c r="D29" s="11"/>
      <c r="E29" s="11"/>
      <c r="F29" s="12"/>
      <c r="G29" s="14"/>
      <c r="H29" s="11"/>
      <c r="I29" s="11">
        <f>M245</f>
        <v>0</v>
      </c>
      <c r="J29" s="11"/>
      <c r="K29" s="12"/>
      <c r="L29" s="17"/>
      <c r="M29" s="4"/>
    </row>
    <row r="30" spans="1:13" ht="16.149999999999999" customHeight="1">
      <c r="A30" s="13">
        <v>44</v>
      </c>
      <c r="B30" s="10" t="s">
        <v>27</v>
      </c>
      <c r="C30" s="11"/>
      <c r="D30" s="11"/>
      <c r="E30" s="11"/>
      <c r="F30" s="12"/>
      <c r="G30" s="14"/>
      <c r="H30" s="11"/>
      <c r="I30" s="11">
        <f>M247</f>
        <v>0</v>
      </c>
      <c r="J30" s="11"/>
      <c r="K30" s="12"/>
      <c r="L30" s="17"/>
      <c r="M30" s="4"/>
    </row>
    <row r="31" spans="1:13" ht="16.149999999999999" customHeight="1">
      <c r="A31" s="13">
        <v>45</v>
      </c>
      <c r="B31" s="10" t="s">
        <v>28</v>
      </c>
      <c r="C31" s="11"/>
      <c r="D31" s="11"/>
      <c r="E31" s="11"/>
      <c r="F31" s="12"/>
      <c r="G31" s="14"/>
      <c r="H31" s="11"/>
      <c r="I31" s="11">
        <f>M249</f>
        <v>0</v>
      </c>
      <c r="J31" s="11"/>
      <c r="K31" s="12"/>
      <c r="L31" s="17"/>
      <c r="M31" s="4"/>
    </row>
    <row r="32" spans="1:13" ht="16.149999999999999" customHeight="1">
      <c r="A32" s="13">
        <v>46</v>
      </c>
      <c r="B32" s="10" t="s">
        <v>29</v>
      </c>
      <c r="C32" s="11"/>
      <c r="D32" s="11"/>
      <c r="E32" s="11"/>
      <c r="F32" s="12"/>
      <c r="G32" s="14"/>
      <c r="H32" s="11"/>
      <c r="I32" s="11">
        <f>M251</f>
        <v>0</v>
      </c>
      <c r="J32" s="11"/>
      <c r="K32" s="12"/>
      <c r="L32" s="17"/>
      <c r="M32" s="4"/>
    </row>
    <row r="33" spans="1:13" ht="16.149999999999999" customHeight="1">
      <c r="A33" s="13">
        <v>47</v>
      </c>
      <c r="B33" s="10" t="s">
        <v>30</v>
      </c>
      <c r="C33" s="11"/>
      <c r="D33" s="11"/>
      <c r="E33" s="11"/>
      <c r="F33" s="12"/>
      <c r="G33" s="14"/>
      <c r="H33" s="11"/>
      <c r="I33" s="11">
        <f>M253</f>
        <v>0</v>
      </c>
      <c r="J33" s="11"/>
      <c r="K33" s="12"/>
      <c r="L33" s="17"/>
      <c r="M33" s="4"/>
    </row>
    <row r="34" spans="1:13" ht="16.149999999999999" customHeight="1">
      <c r="A34" s="13">
        <v>48</v>
      </c>
      <c r="B34" s="10" t="s">
        <v>31</v>
      </c>
      <c r="C34" s="11"/>
      <c r="D34" s="11"/>
      <c r="E34" s="11"/>
      <c r="F34" s="12"/>
      <c r="G34" s="14"/>
      <c r="H34" s="11"/>
      <c r="I34" s="11">
        <f>M255</f>
        <v>0</v>
      </c>
      <c r="J34" s="11"/>
      <c r="K34" s="12"/>
      <c r="L34" s="17"/>
      <c r="M34" s="4"/>
    </row>
    <row r="35" spans="1:13" ht="16.149999999999999" customHeight="1">
      <c r="A35" s="9" t="s">
        <v>32</v>
      </c>
      <c r="B35" s="10" t="s">
        <v>33</v>
      </c>
      <c r="C35" s="11"/>
      <c r="D35" s="11"/>
      <c r="E35" s="11"/>
      <c r="F35" s="12"/>
      <c r="G35" s="14"/>
      <c r="H35" s="11"/>
      <c r="I35" s="11">
        <f>M257</f>
        <v>0</v>
      </c>
      <c r="J35" s="11"/>
      <c r="K35" s="12"/>
      <c r="L35" s="17"/>
      <c r="M35" s="4"/>
    </row>
    <row r="36" spans="1:13" ht="16.149999999999999" customHeight="1">
      <c r="A36" s="9" t="s">
        <v>34</v>
      </c>
      <c r="B36" s="10" t="s">
        <v>35</v>
      </c>
      <c r="C36" s="11"/>
      <c r="D36" s="11"/>
      <c r="E36" s="11"/>
      <c r="F36" s="12"/>
      <c r="G36" s="14"/>
      <c r="H36" s="11"/>
      <c r="I36" s="11">
        <f>M259+M261</f>
        <v>0</v>
      </c>
      <c r="J36" s="11"/>
      <c r="K36" s="12"/>
      <c r="L36" s="17"/>
      <c r="M36" s="4"/>
    </row>
    <row r="37" spans="1:13" ht="16.149999999999999" customHeight="1">
      <c r="A37" s="18"/>
      <c r="B37" s="19"/>
      <c r="C37" s="11"/>
      <c r="D37" s="11"/>
      <c r="E37" s="11"/>
      <c r="F37" s="11"/>
      <c r="G37" s="11"/>
      <c r="H37" s="11"/>
      <c r="I37" s="11"/>
      <c r="J37" s="11"/>
      <c r="K37" s="11"/>
      <c r="L37" s="8"/>
      <c r="M37" s="8"/>
    </row>
    <row r="38" spans="1:13" ht="16.149999999999999" customHeight="1">
      <c r="A38" s="9" t="s">
        <v>36</v>
      </c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>
        <f>SUM(I39:I45)</f>
        <v>0</v>
      </c>
    </row>
    <row r="39" spans="1:13" ht="16.149999999999999" customHeight="1">
      <c r="A39" s="13">
        <v>61</v>
      </c>
      <c r="B39" s="10" t="s">
        <v>38</v>
      </c>
      <c r="C39" s="11"/>
      <c r="D39" s="11"/>
      <c r="E39" s="11"/>
      <c r="F39" s="12"/>
      <c r="G39" s="14"/>
      <c r="H39" s="11"/>
      <c r="I39" s="11">
        <f>E271</f>
        <v>0</v>
      </c>
      <c r="J39" s="11"/>
      <c r="K39" s="12"/>
      <c r="L39" s="15"/>
      <c r="M39" s="16"/>
    </row>
    <row r="40" spans="1:13" ht="16.149999999999999" customHeight="1">
      <c r="A40" s="13">
        <v>63</v>
      </c>
      <c r="B40" s="10" t="s">
        <v>39</v>
      </c>
      <c r="C40" s="11"/>
      <c r="D40" s="11"/>
      <c r="E40" s="11"/>
      <c r="F40" s="12"/>
      <c r="G40" s="14"/>
      <c r="H40" s="11"/>
      <c r="I40" s="11">
        <f>E281</f>
        <v>0</v>
      </c>
      <c r="J40" s="11"/>
      <c r="K40" s="12"/>
      <c r="L40" s="17"/>
      <c r="M40" s="4"/>
    </row>
    <row r="41" spans="1:13" ht="16.149999999999999" customHeight="1">
      <c r="A41" s="13">
        <v>64</v>
      </c>
      <c r="B41" s="10" t="s">
        <v>40</v>
      </c>
      <c r="C41" s="11"/>
      <c r="D41" s="11"/>
      <c r="E41" s="11"/>
      <c r="F41" s="12"/>
      <c r="G41" s="14"/>
      <c r="H41" s="11"/>
      <c r="I41" s="11">
        <f>E288</f>
        <v>0</v>
      </c>
      <c r="J41" s="11"/>
      <c r="K41" s="12"/>
      <c r="L41" s="17"/>
      <c r="M41" s="4"/>
    </row>
    <row r="42" spans="1:13" ht="16.149999999999999" customHeight="1">
      <c r="A42" s="13">
        <v>65</v>
      </c>
      <c r="B42" s="10" t="s">
        <v>41</v>
      </c>
      <c r="C42" s="11"/>
      <c r="D42" s="11"/>
      <c r="E42" s="11"/>
      <c r="F42" s="12"/>
      <c r="G42" s="14"/>
      <c r="H42" s="11"/>
      <c r="I42" s="11">
        <f>E297</f>
        <v>0</v>
      </c>
      <c r="J42" s="11"/>
      <c r="K42" s="12"/>
      <c r="L42" s="17"/>
      <c r="M42" s="4"/>
    </row>
    <row r="43" spans="1:13" ht="16.149999999999999" customHeight="1">
      <c r="A43" s="13">
        <v>67</v>
      </c>
      <c r="B43" s="10" t="s">
        <v>42</v>
      </c>
      <c r="C43" s="11"/>
      <c r="D43" s="11"/>
      <c r="E43" s="11"/>
      <c r="F43" s="12"/>
      <c r="G43" s="14"/>
      <c r="H43" s="11"/>
      <c r="I43" s="11">
        <f>E304</f>
        <v>0</v>
      </c>
      <c r="J43" s="11"/>
      <c r="K43" s="12"/>
      <c r="L43" s="17"/>
      <c r="M43" s="4"/>
    </row>
    <row r="44" spans="1:13" ht="16.149999999999999" customHeight="1">
      <c r="A44" s="13">
        <v>68</v>
      </c>
      <c r="B44" s="10" t="s">
        <v>43</v>
      </c>
      <c r="C44" s="11"/>
      <c r="D44" s="11"/>
      <c r="E44" s="11"/>
      <c r="F44" s="12"/>
      <c r="G44" s="14"/>
      <c r="H44" s="11"/>
      <c r="I44" s="11">
        <f>E306</f>
        <v>0</v>
      </c>
      <c r="J44" s="11"/>
      <c r="K44" s="12"/>
      <c r="L44" s="17"/>
      <c r="M44" s="4"/>
    </row>
    <row r="45" spans="1:13" ht="16.149999999999999" customHeight="1">
      <c r="A45" s="13">
        <v>69</v>
      </c>
      <c r="B45" s="10" t="s">
        <v>44</v>
      </c>
      <c r="C45" s="11"/>
      <c r="D45" s="11"/>
      <c r="E45" s="11"/>
      <c r="F45" s="12"/>
      <c r="G45" s="14"/>
      <c r="H45" s="11"/>
      <c r="I45" s="11">
        <f>E318</f>
        <v>0</v>
      </c>
      <c r="J45" s="11"/>
      <c r="K45" s="12"/>
      <c r="L45" s="17"/>
      <c r="M45" s="4"/>
    </row>
    <row r="46" spans="1:13" ht="16.149999999999999" customHeight="1">
      <c r="A46" s="18"/>
      <c r="B46" s="19"/>
      <c r="C46" s="11"/>
      <c r="D46" s="11"/>
      <c r="E46" s="11"/>
      <c r="F46" s="11"/>
      <c r="G46" s="11"/>
      <c r="H46" s="11"/>
      <c r="I46" s="11"/>
      <c r="J46" s="11"/>
      <c r="K46" s="11"/>
      <c r="L46" s="8"/>
      <c r="M46" s="8"/>
    </row>
    <row r="47" spans="1:13" ht="16.149999999999999" customHeight="1">
      <c r="A47" s="9" t="s">
        <v>45</v>
      </c>
      <c r="B47" s="10" t="s">
        <v>46</v>
      </c>
      <c r="C47" s="11"/>
      <c r="D47" s="11"/>
      <c r="E47" s="11"/>
      <c r="F47" s="11"/>
      <c r="G47" s="11"/>
      <c r="H47" s="11"/>
      <c r="I47" s="11"/>
      <c r="J47" s="11"/>
      <c r="K47" s="11"/>
      <c r="L47" s="16"/>
      <c r="M47" s="20">
        <f>SUM(I48:I54)</f>
        <v>0</v>
      </c>
    </row>
    <row r="48" spans="1:13" ht="16.149999999999999" customHeight="1">
      <c r="A48" s="13">
        <v>72</v>
      </c>
      <c r="B48" s="10" t="s">
        <v>47</v>
      </c>
      <c r="C48" s="11"/>
      <c r="D48" s="11"/>
      <c r="E48" s="11"/>
      <c r="F48" s="12"/>
      <c r="G48" s="14"/>
      <c r="H48" s="11"/>
      <c r="I48" s="11">
        <f>F340</f>
        <v>0</v>
      </c>
      <c r="J48" s="11"/>
      <c r="K48" s="12"/>
      <c r="L48" s="17"/>
      <c r="M48" s="4"/>
    </row>
    <row r="49" spans="1:13" ht="16.149999999999999" customHeight="1">
      <c r="A49" s="13">
        <v>73</v>
      </c>
      <c r="B49" s="10" t="s">
        <v>48</v>
      </c>
      <c r="C49" s="11"/>
      <c r="D49" s="11"/>
      <c r="E49" s="11"/>
      <c r="F49" s="12"/>
      <c r="G49" s="14"/>
      <c r="H49" s="11"/>
      <c r="I49" s="11">
        <f>F346</f>
        <v>0</v>
      </c>
      <c r="J49" s="11"/>
      <c r="K49" s="12"/>
      <c r="L49" s="17"/>
      <c r="M49" s="4"/>
    </row>
    <row r="50" spans="1:13" ht="16.149999999999999" customHeight="1">
      <c r="A50" s="13">
        <v>74</v>
      </c>
      <c r="B50" s="10" t="s">
        <v>49</v>
      </c>
      <c r="C50" s="11"/>
      <c r="D50" s="11"/>
      <c r="E50" s="11"/>
      <c r="F50" s="12"/>
      <c r="G50" s="14"/>
      <c r="H50" s="11"/>
      <c r="I50" s="11">
        <f>F351</f>
        <v>0</v>
      </c>
      <c r="J50" s="11"/>
      <c r="K50" s="12"/>
      <c r="L50" s="17"/>
      <c r="M50" s="4"/>
    </row>
    <row r="51" spans="1:13" ht="16.149999999999999" customHeight="1">
      <c r="A51" s="13">
        <v>75</v>
      </c>
      <c r="B51" s="10" t="s">
        <v>50</v>
      </c>
      <c r="C51" s="11"/>
      <c r="D51" s="11"/>
      <c r="E51" s="11"/>
      <c r="F51" s="12"/>
      <c r="G51" s="14"/>
      <c r="H51" s="11"/>
      <c r="I51" s="11">
        <f>F355</f>
        <v>0</v>
      </c>
      <c r="J51" s="11"/>
      <c r="K51" s="12"/>
      <c r="L51" s="17"/>
      <c r="M51" s="4"/>
    </row>
    <row r="52" spans="1:13" ht="16.149999999999999" customHeight="1">
      <c r="A52" s="13">
        <v>76</v>
      </c>
      <c r="B52" s="10" t="s">
        <v>51</v>
      </c>
      <c r="C52" s="11"/>
      <c r="D52" s="11"/>
      <c r="E52" s="11"/>
      <c r="F52" s="12"/>
      <c r="G52" s="14"/>
      <c r="H52" s="11"/>
      <c r="I52" s="11">
        <f>F358</f>
        <v>0</v>
      </c>
      <c r="J52" s="11"/>
      <c r="K52" s="12"/>
      <c r="L52" s="17"/>
      <c r="M52" s="4"/>
    </row>
    <row r="53" spans="1:13" ht="16.149999999999999" customHeight="1">
      <c r="A53" s="13">
        <v>78</v>
      </c>
      <c r="B53" s="10" t="s">
        <v>52</v>
      </c>
      <c r="C53" s="11"/>
      <c r="D53" s="11"/>
      <c r="E53" s="11"/>
      <c r="F53" s="12"/>
      <c r="G53" s="14"/>
      <c r="H53" s="11"/>
      <c r="I53" s="11">
        <f>F363</f>
        <v>0</v>
      </c>
      <c r="J53" s="11"/>
      <c r="K53" s="12"/>
      <c r="L53" s="17"/>
      <c r="M53" s="4"/>
    </row>
    <row r="54" spans="1:13" ht="16.149999999999999" customHeight="1">
      <c r="A54" s="13">
        <v>79</v>
      </c>
      <c r="B54" s="10" t="s">
        <v>53</v>
      </c>
      <c r="C54" s="11"/>
      <c r="D54" s="11"/>
      <c r="E54" s="11"/>
      <c r="F54" s="12"/>
      <c r="G54" s="14"/>
      <c r="H54" s="11"/>
      <c r="I54" s="11">
        <f>F366</f>
        <v>0</v>
      </c>
      <c r="J54" s="11"/>
      <c r="K54" s="12"/>
      <c r="L54" s="17"/>
      <c r="M54" s="4"/>
    </row>
    <row r="55" spans="1:13" ht="16.149999999999999" customHeight="1">
      <c r="A55" s="18"/>
      <c r="B55" s="19"/>
      <c r="C55" s="11"/>
      <c r="D55" s="11"/>
      <c r="E55" s="11"/>
      <c r="F55" s="11"/>
      <c r="G55" s="11"/>
      <c r="H55" s="11"/>
      <c r="I55" s="11"/>
      <c r="J55" s="11"/>
      <c r="K55" s="11"/>
      <c r="L55" s="8"/>
      <c r="M55" s="8"/>
    </row>
    <row r="56" spans="1:13" ht="16.149999999999999" customHeight="1">
      <c r="A56" s="9" t="s">
        <v>54</v>
      </c>
      <c r="B56" s="10" t="s">
        <v>55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>
        <f>SUM(I57:I59)</f>
        <v>0</v>
      </c>
    </row>
    <row r="57" spans="1:13" ht="16.149999999999999" customHeight="1">
      <c r="A57" s="13">
        <v>91</v>
      </c>
      <c r="B57" s="10" t="s">
        <v>56</v>
      </c>
      <c r="C57" s="11"/>
      <c r="D57" s="11"/>
      <c r="E57" s="11"/>
      <c r="F57" s="12"/>
      <c r="G57" s="14"/>
      <c r="H57" s="11"/>
      <c r="I57" s="11">
        <f>C385</f>
        <v>0</v>
      </c>
      <c r="J57" s="11"/>
      <c r="K57" s="12"/>
      <c r="L57" s="15"/>
      <c r="M57" s="16"/>
    </row>
    <row r="58" spans="1:13" ht="16.149999999999999" customHeight="1">
      <c r="A58" s="13">
        <v>92</v>
      </c>
      <c r="B58" s="10" t="s">
        <v>57</v>
      </c>
      <c r="C58" s="11"/>
      <c r="D58" s="11"/>
      <c r="E58" s="11"/>
      <c r="F58" s="12"/>
      <c r="G58" s="14"/>
      <c r="H58" s="11"/>
      <c r="I58" s="11">
        <f>C390</f>
        <v>0</v>
      </c>
      <c r="J58" s="11"/>
      <c r="K58" s="12"/>
      <c r="L58" s="17"/>
      <c r="M58" s="4"/>
    </row>
    <row r="59" spans="1:13" ht="16.149999999999999" customHeight="1">
      <c r="A59" s="13">
        <v>93</v>
      </c>
      <c r="B59" s="10" t="s">
        <v>58</v>
      </c>
      <c r="C59" s="11"/>
      <c r="D59" s="11"/>
      <c r="E59" s="11"/>
      <c r="F59" s="12"/>
      <c r="G59" s="14"/>
      <c r="H59" s="11"/>
      <c r="I59" s="11">
        <f>C392</f>
        <v>0</v>
      </c>
      <c r="J59" s="11"/>
      <c r="K59" s="12"/>
      <c r="L59" s="17"/>
      <c r="M59" s="4"/>
    </row>
    <row r="60" spans="1:13" ht="16.149999999999999" customHeight="1">
      <c r="A60" s="23"/>
      <c r="B60" s="24"/>
      <c r="C60" s="16"/>
      <c r="D60" s="16"/>
      <c r="E60" s="16"/>
      <c r="F60" s="11"/>
      <c r="G60" s="11"/>
      <c r="H60" s="11"/>
      <c r="I60" s="11"/>
      <c r="J60" s="11"/>
      <c r="K60" s="11"/>
      <c r="L60" s="8"/>
      <c r="M60" s="8"/>
    </row>
    <row r="61" spans="1:13" ht="16.149999999999999" customHeight="1">
      <c r="A61" s="2"/>
      <c r="B61" s="3"/>
      <c r="C61" s="4"/>
      <c r="D61" s="4"/>
      <c r="E61" s="25"/>
      <c r="F61" s="10" t="s">
        <v>59</v>
      </c>
      <c r="G61" s="11"/>
      <c r="H61" s="11"/>
      <c r="I61" s="11"/>
      <c r="J61" s="11"/>
      <c r="K61" s="12"/>
      <c r="L61" s="14"/>
      <c r="M61" s="12">
        <f>SUM(M4:M56)</f>
        <v>0</v>
      </c>
    </row>
    <row r="62" spans="1:13" ht="16.149999999999999" customHeight="1">
      <c r="A62" s="2"/>
      <c r="B62" s="3"/>
      <c r="C62" s="4"/>
      <c r="D62" s="4"/>
      <c r="E62" s="25"/>
      <c r="F62" s="10" t="s">
        <v>60</v>
      </c>
      <c r="G62" s="26"/>
      <c r="H62" s="26">
        <v>0.05</v>
      </c>
      <c r="I62" s="11"/>
      <c r="J62" s="11"/>
      <c r="K62" s="12"/>
      <c r="L62" s="14"/>
      <c r="M62" s="12">
        <f>M61*H62</f>
        <v>0</v>
      </c>
    </row>
    <row r="63" spans="1:13" ht="16.149999999999999" customHeight="1">
      <c r="A63" s="2"/>
      <c r="B63" s="3"/>
      <c r="C63" s="4"/>
      <c r="D63" s="4"/>
      <c r="E63" s="4"/>
      <c r="F63" s="11"/>
      <c r="G63" s="11"/>
      <c r="H63" s="11"/>
      <c r="I63" s="11"/>
      <c r="J63" s="11"/>
      <c r="K63" s="11"/>
      <c r="L63" s="11"/>
      <c r="M63" s="11"/>
    </row>
    <row r="64" spans="1:13" ht="16.149999999999999" customHeight="1">
      <c r="A64" s="2"/>
      <c r="B64" s="3"/>
      <c r="C64" s="4"/>
      <c r="D64" s="4"/>
      <c r="E64" s="25"/>
      <c r="F64" s="10" t="s">
        <v>61</v>
      </c>
      <c r="G64" s="11"/>
      <c r="H64" s="26">
        <v>7.0000000000000007E-2</v>
      </c>
      <c r="I64" s="11"/>
      <c r="J64" s="11"/>
      <c r="K64" s="12"/>
      <c r="L64" s="14"/>
      <c r="M64" s="12">
        <f>M61*H64</f>
        <v>0</v>
      </c>
    </row>
    <row r="65" spans="1:13" ht="16.149999999999999" customHeight="1">
      <c r="A65" s="2"/>
      <c r="B65" s="3"/>
      <c r="C65" s="4"/>
      <c r="D65" s="4"/>
      <c r="E65" s="25"/>
      <c r="F65" s="10" t="s">
        <v>62</v>
      </c>
      <c r="G65" s="11"/>
      <c r="H65" s="26">
        <v>0.03</v>
      </c>
      <c r="I65" s="11"/>
      <c r="J65" s="11"/>
      <c r="K65" s="12"/>
      <c r="L65" s="14"/>
      <c r="M65" s="12">
        <f>M61*H65</f>
        <v>0</v>
      </c>
    </row>
    <row r="66" spans="1:13" ht="16.149999999999999" customHeight="1">
      <c r="A66" s="2"/>
      <c r="B66" s="3"/>
      <c r="C66" s="4"/>
      <c r="D66" s="4"/>
      <c r="E66" s="4"/>
      <c r="F66" s="11"/>
      <c r="G66" s="11"/>
      <c r="H66" s="11"/>
      <c r="I66" s="11"/>
      <c r="J66" s="11"/>
      <c r="K66" s="11"/>
      <c r="L66" s="11"/>
      <c r="M66" s="11"/>
    </row>
    <row r="67" spans="1:13" ht="16.149999999999999" customHeight="1">
      <c r="A67" s="2"/>
      <c r="B67" s="3"/>
      <c r="C67" s="4"/>
      <c r="D67" s="4"/>
      <c r="E67" s="25"/>
      <c r="F67" s="10" t="s">
        <v>63</v>
      </c>
      <c r="G67" s="11"/>
      <c r="H67" s="11"/>
      <c r="I67" s="11"/>
      <c r="J67" s="11"/>
      <c r="K67" s="12"/>
      <c r="L67" s="14"/>
      <c r="M67" s="12">
        <f>M61+M62+M64+M65</f>
        <v>0</v>
      </c>
    </row>
    <row r="68" spans="1:13" ht="16.149999999999999" customHeight="1">
      <c r="A68" s="2"/>
      <c r="B68" s="3"/>
      <c r="C68" s="4"/>
      <c r="D68" s="4"/>
      <c r="E68" s="25"/>
      <c r="F68" s="10" t="s">
        <v>64</v>
      </c>
      <c r="G68" s="11"/>
      <c r="H68" s="11"/>
      <c r="I68" s="11"/>
      <c r="J68" s="11"/>
      <c r="K68" s="12"/>
      <c r="L68" s="14"/>
      <c r="M68" s="12"/>
    </row>
    <row r="69" spans="1:13" ht="16.149999999999999" customHeight="1">
      <c r="A69" s="2"/>
      <c r="B69" s="3"/>
      <c r="C69" s="4"/>
      <c r="D69" s="4"/>
      <c r="E69" s="4"/>
      <c r="F69" s="11"/>
      <c r="G69" s="11"/>
      <c r="H69" s="11"/>
      <c r="I69" s="11"/>
      <c r="J69" s="11"/>
      <c r="K69" s="11"/>
      <c r="L69" s="11"/>
      <c r="M69" s="11"/>
    </row>
    <row r="70" spans="1:13" ht="16.149999999999999" customHeight="1">
      <c r="A70" s="2"/>
      <c r="B70" s="7"/>
      <c r="C70" s="8"/>
      <c r="D70" s="4"/>
      <c r="E70" s="25"/>
      <c r="F70" s="10" t="s">
        <v>65</v>
      </c>
      <c r="G70" s="11"/>
      <c r="H70" s="11"/>
      <c r="I70" s="11"/>
      <c r="J70" s="11"/>
      <c r="K70" s="11"/>
      <c r="L70" s="11"/>
      <c r="M70" s="12">
        <f>M67+M68</f>
        <v>0</v>
      </c>
    </row>
    <row r="71" spans="1:13" ht="16.149999999999999" customHeight="1">
      <c r="A71" s="27"/>
      <c r="B71" s="10" t="s">
        <v>66</v>
      </c>
      <c r="C71" s="12">
        <f>C76+C81+C87+C91+C94+C99+C107+C111</f>
        <v>0</v>
      </c>
      <c r="D71" s="17"/>
      <c r="E71" s="4"/>
      <c r="F71" s="16"/>
      <c r="G71" s="16"/>
      <c r="H71" s="16"/>
      <c r="I71" s="16"/>
      <c r="J71" s="16"/>
      <c r="K71" s="16"/>
      <c r="L71" s="16"/>
      <c r="M71" s="16"/>
    </row>
    <row r="72" spans="1:13" ht="16.149999999999999" customHeight="1">
      <c r="A72" s="3"/>
      <c r="B72" s="24"/>
      <c r="C72" s="19"/>
      <c r="D72" s="7"/>
      <c r="E72" s="7"/>
      <c r="F72" s="7"/>
      <c r="G72" s="7"/>
      <c r="H72" s="7"/>
      <c r="I72" s="7"/>
      <c r="J72" s="7"/>
      <c r="K72" s="7"/>
      <c r="L72" s="3"/>
      <c r="M72" s="3"/>
    </row>
    <row r="73" spans="1:13" ht="16.149999999999999" customHeight="1">
      <c r="A73" s="3"/>
      <c r="B73" s="28"/>
      <c r="C73" s="10" t="s">
        <v>67</v>
      </c>
      <c r="D73" s="12"/>
      <c r="E73" s="10" t="s">
        <v>68</v>
      </c>
      <c r="F73" s="12"/>
      <c r="G73" s="10" t="s">
        <v>69</v>
      </c>
      <c r="H73" s="11"/>
      <c r="I73" s="12"/>
      <c r="J73" s="10" t="s">
        <v>70</v>
      </c>
      <c r="K73" s="12"/>
      <c r="L73" s="29"/>
      <c r="M73" s="3"/>
    </row>
    <row r="74" spans="1:13" ht="16.149999999999999" customHeight="1">
      <c r="A74" s="3"/>
      <c r="B74" s="3"/>
      <c r="C74" s="24"/>
      <c r="D74" s="24"/>
      <c r="E74" s="24"/>
      <c r="F74" s="20"/>
      <c r="G74" s="10" t="s">
        <v>71</v>
      </c>
      <c r="H74" s="12"/>
      <c r="I74" s="30" t="s">
        <v>72</v>
      </c>
      <c r="J74" s="31"/>
      <c r="K74" s="24"/>
      <c r="L74" s="3"/>
      <c r="M74" s="3"/>
    </row>
    <row r="75" spans="1:13" ht="16.149999999999999" customHeight="1">
      <c r="A75" s="7"/>
      <c r="B75" s="7"/>
      <c r="C75" s="7"/>
      <c r="D75" s="7"/>
      <c r="E75" s="3"/>
      <c r="F75" s="3"/>
      <c r="G75" s="24"/>
      <c r="H75" s="24"/>
      <c r="I75" s="24"/>
      <c r="J75" s="3"/>
      <c r="K75" s="3"/>
      <c r="L75" s="3"/>
      <c r="M75" s="3"/>
    </row>
    <row r="76" spans="1:13" ht="16.149999999999999" customHeight="1">
      <c r="A76" s="13">
        <v>11</v>
      </c>
      <c r="B76" s="30" t="s">
        <v>73</v>
      </c>
      <c r="C76" s="32">
        <f>C77</f>
        <v>0</v>
      </c>
      <c r="D76" s="12"/>
      <c r="E76" s="33"/>
      <c r="F76" s="7"/>
      <c r="G76" s="7"/>
      <c r="H76" s="7"/>
      <c r="I76" s="7"/>
      <c r="J76" s="7"/>
      <c r="K76" s="7"/>
      <c r="L76" s="7"/>
      <c r="M76" s="7"/>
    </row>
    <row r="77" spans="1:13" ht="16.149999999999999" customHeight="1">
      <c r="A77" s="13">
        <v>111</v>
      </c>
      <c r="B77" s="30" t="s">
        <v>73</v>
      </c>
      <c r="C77" s="32">
        <v>0</v>
      </c>
      <c r="D77" s="12"/>
      <c r="E77" s="14"/>
      <c r="F77" s="12"/>
      <c r="G77" s="14"/>
      <c r="H77" s="12"/>
      <c r="I77" s="34"/>
      <c r="J77" s="14"/>
      <c r="K77" s="12"/>
      <c r="L77" s="35"/>
      <c r="M77" s="36"/>
    </row>
    <row r="78" spans="1:13" ht="16.149999999999999" customHeight="1">
      <c r="A78" s="13">
        <v>1111</v>
      </c>
      <c r="B78" s="30" t="s">
        <v>74</v>
      </c>
      <c r="C78" s="14"/>
      <c r="D78" s="12"/>
      <c r="E78" s="14"/>
      <c r="F78" s="12"/>
      <c r="G78" s="14"/>
      <c r="H78" s="12"/>
      <c r="I78" s="34"/>
      <c r="J78" s="14">
        <f>SUM(C78:I78)</f>
        <v>0</v>
      </c>
      <c r="K78" s="12"/>
      <c r="L78" s="37"/>
      <c r="M78" s="38"/>
    </row>
    <row r="79" spans="1:13" ht="16.149999999999999" customHeight="1">
      <c r="A79" s="13">
        <v>1112</v>
      </c>
      <c r="B79" s="30" t="s">
        <v>75</v>
      </c>
      <c r="C79" s="14"/>
      <c r="D79" s="12"/>
      <c r="E79" s="14"/>
      <c r="F79" s="12"/>
      <c r="G79" s="14"/>
      <c r="H79" s="12"/>
      <c r="I79" s="34"/>
      <c r="J79" s="14">
        <f>SUM(C79:I79)</f>
        <v>0</v>
      </c>
      <c r="K79" s="12"/>
      <c r="L79" s="39"/>
      <c r="M79" s="40"/>
    </row>
    <row r="80" spans="1:13" ht="16.149999999999999" customHeight="1">
      <c r="A80" s="19"/>
      <c r="B80" s="19"/>
      <c r="C80" s="19"/>
      <c r="D80" s="19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6.149999999999999" customHeight="1">
      <c r="A81" s="13">
        <v>12</v>
      </c>
      <c r="B81" s="30" t="s">
        <v>76</v>
      </c>
      <c r="C81" s="14">
        <f>SUM(J83:J85)</f>
        <v>0</v>
      </c>
      <c r="D81" s="12"/>
      <c r="E81" s="29"/>
      <c r="F81" s="3"/>
      <c r="G81" s="3"/>
      <c r="H81" s="3"/>
      <c r="I81" s="3"/>
      <c r="J81" s="3"/>
      <c r="K81" s="3"/>
      <c r="L81" s="3"/>
      <c r="M81" s="3"/>
    </row>
    <row r="82" spans="1:13" ht="16.149999999999999" customHeight="1">
      <c r="A82" s="13">
        <v>121</v>
      </c>
      <c r="B82" s="30" t="s">
        <v>77</v>
      </c>
      <c r="C82" s="14"/>
      <c r="D82" s="12"/>
      <c r="E82" s="41"/>
      <c r="F82" s="7"/>
      <c r="G82" s="7"/>
      <c r="H82" s="7"/>
      <c r="I82" s="7"/>
      <c r="J82" s="7"/>
      <c r="K82" s="7"/>
      <c r="L82" s="3"/>
      <c r="M82" s="3"/>
    </row>
    <row r="83" spans="1:13" ht="16.149999999999999" customHeight="1">
      <c r="A83" s="13">
        <v>1211</v>
      </c>
      <c r="B83" s="30" t="s">
        <v>78</v>
      </c>
      <c r="C83" s="14"/>
      <c r="D83" s="12"/>
      <c r="E83" s="14"/>
      <c r="F83" s="12"/>
      <c r="G83" s="14"/>
      <c r="H83" s="12"/>
      <c r="I83" s="34"/>
      <c r="J83" s="14">
        <f>SUM(C83:I83)</f>
        <v>0</v>
      </c>
      <c r="K83" s="12"/>
      <c r="L83" s="29"/>
      <c r="M83" s="3"/>
    </row>
    <row r="84" spans="1:13" ht="16.149999999999999" customHeight="1">
      <c r="A84" s="13">
        <v>123</v>
      </c>
      <c r="B84" s="30" t="s">
        <v>79</v>
      </c>
      <c r="C84" s="14"/>
      <c r="D84" s="12"/>
      <c r="E84" s="14"/>
      <c r="F84" s="12"/>
      <c r="G84" s="14"/>
      <c r="H84" s="12"/>
      <c r="I84" s="34"/>
      <c r="J84" s="14">
        <f>SUM(C84:I84)</f>
        <v>0</v>
      </c>
      <c r="K84" s="12"/>
      <c r="L84" s="29"/>
      <c r="M84" s="3"/>
    </row>
    <row r="85" spans="1:13" ht="16.149999999999999" customHeight="1">
      <c r="A85" s="13">
        <v>1231</v>
      </c>
      <c r="B85" s="30" t="s">
        <v>80</v>
      </c>
      <c r="C85" s="14"/>
      <c r="D85" s="12"/>
      <c r="E85" s="14"/>
      <c r="F85" s="12"/>
      <c r="G85" s="14"/>
      <c r="H85" s="12"/>
      <c r="I85" s="34"/>
      <c r="J85" s="14">
        <f>SUM(C85:I85)</f>
        <v>0</v>
      </c>
      <c r="K85" s="12"/>
      <c r="L85" s="29"/>
      <c r="M85" s="3"/>
    </row>
    <row r="86" spans="1:13" ht="16.149999999999999" customHeight="1">
      <c r="A86" s="19"/>
      <c r="B86" s="19"/>
      <c r="C86" s="19"/>
      <c r="D86" s="19"/>
      <c r="E86" s="24"/>
      <c r="F86" s="24"/>
      <c r="G86" s="24"/>
      <c r="H86" s="24"/>
      <c r="I86" s="24"/>
      <c r="J86" s="24"/>
      <c r="K86" s="24"/>
      <c r="L86" s="3"/>
      <c r="M86" s="3"/>
    </row>
    <row r="87" spans="1:13" ht="16.149999999999999" customHeight="1">
      <c r="A87" s="13">
        <v>13</v>
      </c>
      <c r="B87" s="30" t="s">
        <v>81</v>
      </c>
      <c r="C87" s="32">
        <f>C88</f>
        <v>0</v>
      </c>
      <c r="D87" s="12"/>
      <c r="E87" s="29"/>
      <c r="F87" s="3"/>
      <c r="G87" s="3"/>
      <c r="H87" s="3"/>
      <c r="I87" s="3"/>
      <c r="J87" s="3"/>
      <c r="K87" s="3"/>
      <c r="L87" s="3"/>
      <c r="M87" s="3"/>
    </row>
    <row r="88" spans="1:13" ht="16.149999999999999" customHeight="1">
      <c r="A88" s="13">
        <v>131</v>
      </c>
      <c r="B88" s="30" t="s">
        <v>81</v>
      </c>
      <c r="C88" s="32">
        <v>0</v>
      </c>
      <c r="D88" s="12"/>
      <c r="E88" s="41"/>
      <c r="F88" s="7"/>
      <c r="G88" s="7"/>
      <c r="H88" s="7"/>
      <c r="I88" s="7"/>
      <c r="J88" s="7"/>
      <c r="K88" s="7"/>
      <c r="L88" s="3"/>
      <c r="M88" s="3"/>
    </row>
    <row r="89" spans="1:13" ht="16.149999999999999" customHeight="1">
      <c r="A89" s="13">
        <v>1311</v>
      </c>
      <c r="B89" s="30" t="s">
        <v>5</v>
      </c>
      <c r="C89" s="14"/>
      <c r="D89" s="12"/>
      <c r="E89" s="14"/>
      <c r="F89" s="12"/>
      <c r="G89" s="14"/>
      <c r="H89" s="12"/>
      <c r="I89" s="34"/>
      <c r="J89" s="14">
        <f>SUM(C89:I89)</f>
        <v>0</v>
      </c>
      <c r="K89" s="12"/>
      <c r="L89" s="29"/>
      <c r="M89" s="3"/>
    </row>
    <row r="90" spans="1:13" ht="16.149999999999999" customHeight="1">
      <c r="A90" s="19"/>
      <c r="B90" s="19"/>
      <c r="C90" s="19"/>
      <c r="D90" s="19"/>
      <c r="E90" s="24"/>
      <c r="F90" s="24"/>
      <c r="G90" s="24"/>
      <c r="H90" s="24"/>
      <c r="I90" s="24"/>
      <c r="J90" s="24"/>
      <c r="K90" s="24"/>
      <c r="L90" s="3"/>
      <c r="M90" s="3"/>
    </row>
    <row r="91" spans="1:13" ht="16.149999999999999" customHeight="1">
      <c r="A91" s="13">
        <v>14</v>
      </c>
      <c r="B91" s="30" t="s">
        <v>82</v>
      </c>
      <c r="C91" s="42">
        <f>SUM(J92)</f>
        <v>0</v>
      </c>
      <c r="D91" s="12"/>
      <c r="E91" s="41"/>
      <c r="F91" s="7"/>
      <c r="G91" s="7"/>
      <c r="H91" s="7"/>
      <c r="I91" s="7"/>
      <c r="J91" s="7"/>
      <c r="K91" s="7"/>
      <c r="L91" s="3"/>
      <c r="M91" s="3"/>
    </row>
    <row r="92" spans="1:13" ht="16.149999999999999" customHeight="1">
      <c r="A92" s="13">
        <v>141</v>
      </c>
      <c r="B92" s="30" t="s">
        <v>83</v>
      </c>
      <c r="C92" s="14"/>
      <c r="D92" s="12"/>
      <c r="E92" s="14"/>
      <c r="F92" s="12"/>
      <c r="G92" s="14"/>
      <c r="H92" s="12"/>
      <c r="I92" s="34"/>
      <c r="J92" s="14">
        <f>SUM(C92:I92)</f>
        <v>0</v>
      </c>
      <c r="K92" s="12"/>
      <c r="L92" s="29"/>
      <c r="M92" s="3"/>
    </row>
    <row r="93" spans="1:13" ht="16.149999999999999" customHeight="1">
      <c r="A93" s="19"/>
      <c r="B93" s="19"/>
      <c r="C93" s="19"/>
      <c r="D93" s="19"/>
      <c r="E93" s="24"/>
      <c r="F93" s="24"/>
      <c r="G93" s="24"/>
      <c r="H93" s="24"/>
      <c r="I93" s="24"/>
      <c r="J93" s="24"/>
      <c r="K93" s="24"/>
      <c r="L93" s="3"/>
      <c r="M93" s="3"/>
    </row>
    <row r="94" spans="1:13" ht="16.149999999999999" customHeight="1">
      <c r="A94" s="13">
        <v>15</v>
      </c>
      <c r="B94" s="30" t="s">
        <v>84</v>
      </c>
      <c r="C94" s="14">
        <f>J95+J96+J97</f>
        <v>0</v>
      </c>
      <c r="D94" s="12"/>
      <c r="E94" s="41"/>
      <c r="F94" s="7"/>
      <c r="G94" s="7"/>
      <c r="H94" s="7"/>
      <c r="I94" s="7"/>
      <c r="J94" s="7"/>
      <c r="K94" s="7"/>
      <c r="L94" s="3"/>
      <c r="M94" s="3"/>
    </row>
    <row r="95" spans="1:13" ht="16.149999999999999" customHeight="1">
      <c r="A95" s="13">
        <v>151</v>
      </c>
      <c r="B95" s="30" t="s">
        <v>85</v>
      </c>
      <c r="C95" s="14"/>
      <c r="D95" s="12"/>
      <c r="E95" s="14"/>
      <c r="F95" s="12"/>
      <c r="G95" s="14"/>
      <c r="H95" s="12"/>
      <c r="I95" s="34"/>
      <c r="J95" s="14">
        <f>SUM(C95:I95)</f>
        <v>0</v>
      </c>
      <c r="K95" s="12"/>
      <c r="L95" s="29"/>
      <c r="M95" s="3"/>
    </row>
    <row r="96" spans="1:13" ht="16.149999999999999" customHeight="1">
      <c r="A96" s="13">
        <v>152</v>
      </c>
      <c r="B96" s="30" t="s">
        <v>86</v>
      </c>
      <c r="C96" s="14"/>
      <c r="D96" s="12"/>
      <c r="E96" s="14"/>
      <c r="F96" s="12"/>
      <c r="G96" s="14"/>
      <c r="H96" s="12"/>
      <c r="I96" s="34"/>
      <c r="J96" s="14">
        <f>SUM(C96:I96)</f>
        <v>0</v>
      </c>
      <c r="K96" s="12"/>
      <c r="L96" s="29"/>
      <c r="M96" s="3"/>
    </row>
    <row r="97" spans="1:13" ht="16.149999999999999" customHeight="1">
      <c r="A97" s="13">
        <v>153</v>
      </c>
      <c r="B97" s="30" t="s">
        <v>87</v>
      </c>
      <c r="C97" s="14"/>
      <c r="D97" s="12"/>
      <c r="E97" s="14"/>
      <c r="F97" s="12"/>
      <c r="G97" s="14"/>
      <c r="H97" s="12"/>
      <c r="I97" s="34"/>
      <c r="J97" s="14">
        <f>SUM(C97:I97)</f>
        <v>0</v>
      </c>
      <c r="K97" s="12"/>
      <c r="L97" s="29"/>
      <c r="M97" s="3"/>
    </row>
    <row r="98" spans="1:13" ht="16.149999999999999" customHeight="1">
      <c r="A98" s="19"/>
      <c r="B98" s="19"/>
      <c r="C98" s="19"/>
      <c r="D98" s="19"/>
      <c r="E98" s="24"/>
      <c r="F98" s="24"/>
      <c r="G98" s="24"/>
      <c r="H98" s="24"/>
      <c r="I98" s="24"/>
      <c r="J98" s="24"/>
      <c r="K98" s="24"/>
      <c r="L98" s="3"/>
      <c r="M98" s="3"/>
    </row>
    <row r="99" spans="1:13" ht="16.149999999999999" customHeight="1">
      <c r="A99" s="13">
        <v>16</v>
      </c>
      <c r="B99" s="30" t="s">
        <v>88</v>
      </c>
      <c r="C99" s="32">
        <f>J100+J101+J102</f>
        <v>0</v>
      </c>
      <c r="D99" s="12"/>
      <c r="E99" s="41"/>
      <c r="F99" s="7"/>
      <c r="G99" s="7"/>
      <c r="H99" s="7"/>
      <c r="I99" s="7"/>
      <c r="J99" s="7"/>
      <c r="K99" s="7"/>
      <c r="L99" s="3"/>
      <c r="M99" s="3"/>
    </row>
    <row r="100" spans="1:13" ht="16.149999999999999" customHeight="1">
      <c r="A100" s="13">
        <v>161</v>
      </c>
      <c r="B100" s="30" t="s">
        <v>89</v>
      </c>
      <c r="C100" s="14"/>
      <c r="D100" s="12"/>
      <c r="E100" s="14"/>
      <c r="F100" s="12"/>
      <c r="G100" s="14"/>
      <c r="H100" s="12"/>
      <c r="I100" s="34"/>
      <c r="J100" s="14">
        <f>SUM(C100:I100)</f>
        <v>0</v>
      </c>
      <c r="K100" s="12"/>
      <c r="L100" s="29"/>
      <c r="M100" s="3"/>
    </row>
    <row r="101" spans="1:13" ht="16.149999999999999" customHeight="1">
      <c r="A101" s="13">
        <v>162</v>
      </c>
      <c r="B101" s="30" t="s">
        <v>90</v>
      </c>
      <c r="C101" s="14"/>
      <c r="D101" s="12"/>
      <c r="E101" s="14"/>
      <c r="F101" s="12"/>
      <c r="G101" s="14"/>
      <c r="H101" s="12"/>
      <c r="I101" s="34"/>
      <c r="J101" s="14">
        <f>SUM(C101:I101)</f>
        <v>0</v>
      </c>
      <c r="K101" s="12"/>
      <c r="L101" s="29"/>
      <c r="M101" s="3"/>
    </row>
    <row r="102" spans="1:13" ht="16.149999999999999" customHeight="1">
      <c r="A102" s="13">
        <v>163</v>
      </c>
      <c r="B102" s="30" t="s">
        <v>91</v>
      </c>
      <c r="C102" s="14"/>
      <c r="D102" s="12"/>
      <c r="E102" s="14"/>
      <c r="F102" s="12"/>
      <c r="G102" s="32">
        <v>0.11</v>
      </c>
      <c r="H102" s="12"/>
      <c r="I102" s="34"/>
      <c r="J102" s="32">
        <f>C102*G102</f>
        <v>0</v>
      </c>
      <c r="K102" s="12"/>
      <c r="L102" s="29"/>
      <c r="M102" s="3"/>
    </row>
    <row r="103" spans="1:13" ht="16.149999999999999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3"/>
      <c r="M103" s="3"/>
    </row>
    <row r="104" spans="1:13" ht="16.149999999999999" customHeight="1">
      <c r="A104" s="3"/>
      <c r="B104" s="3"/>
      <c r="C104" s="7"/>
      <c r="D104" s="7"/>
      <c r="E104" s="7"/>
      <c r="F104" s="7"/>
      <c r="G104" s="7"/>
      <c r="H104" s="7"/>
      <c r="I104" s="7"/>
      <c r="J104" s="7"/>
      <c r="K104" s="7"/>
      <c r="L104" s="3"/>
      <c r="M104" s="3"/>
    </row>
    <row r="105" spans="1:13" ht="16.149999999999999" customHeight="1">
      <c r="A105" s="3"/>
      <c r="B105" s="28"/>
      <c r="C105" s="10" t="s">
        <v>67</v>
      </c>
      <c r="D105" s="12"/>
      <c r="E105" s="10" t="s">
        <v>68</v>
      </c>
      <c r="F105" s="12"/>
      <c r="G105" s="10" t="s">
        <v>69</v>
      </c>
      <c r="H105" s="11"/>
      <c r="I105" s="12"/>
      <c r="J105" s="10" t="s">
        <v>70</v>
      </c>
      <c r="K105" s="12"/>
      <c r="L105" s="29"/>
      <c r="M105" s="3"/>
    </row>
    <row r="106" spans="1:13" ht="16.149999999999999" customHeight="1">
      <c r="A106" s="7"/>
      <c r="B106" s="7"/>
      <c r="C106" s="19"/>
      <c r="D106" s="19"/>
      <c r="E106" s="24"/>
      <c r="F106" s="20"/>
      <c r="G106" s="10" t="s">
        <v>71</v>
      </c>
      <c r="H106" s="12"/>
      <c r="I106" s="30" t="s">
        <v>72</v>
      </c>
      <c r="J106" s="31"/>
      <c r="K106" s="24"/>
      <c r="L106" s="3"/>
      <c r="M106" s="3"/>
    </row>
    <row r="107" spans="1:13" ht="16.149999999999999" customHeight="1">
      <c r="A107" s="13">
        <v>17</v>
      </c>
      <c r="B107" s="30" t="s">
        <v>92</v>
      </c>
      <c r="C107" s="14">
        <f>J108+J109</f>
        <v>0</v>
      </c>
      <c r="D107" s="12"/>
      <c r="E107" s="41"/>
      <c r="F107" s="7"/>
      <c r="G107" s="19"/>
      <c r="H107" s="19"/>
      <c r="I107" s="19"/>
      <c r="J107" s="7"/>
      <c r="K107" s="7"/>
      <c r="L107" s="3"/>
      <c r="M107" s="3"/>
    </row>
    <row r="108" spans="1:13" ht="16.149999999999999" customHeight="1">
      <c r="A108" s="13">
        <v>171</v>
      </c>
      <c r="B108" s="30" t="s">
        <v>93</v>
      </c>
      <c r="C108" s="14"/>
      <c r="D108" s="12"/>
      <c r="E108" s="14"/>
      <c r="F108" s="12"/>
      <c r="G108" s="14"/>
      <c r="H108" s="12"/>
      <c r="I108" s="34"/>
      <c r="J108" s="14">
        <f>SUM(C108:I108)</f>
        <v>0</v>
      </c>
      <c r="K108" s="12"/>
      <c r="L108" s="29"/>
      <c r="M108" s="3"/>
    </row>
    <row r="109" spans="1:13" ht="16.149999999999999" customHeight="1">
      <c r="A109" s="13">
        <v>172</v>
      </c>
      <c r="B109" s="30" t="s">
        <v>94</v>
      </c>
      <c r="C109" s="14"/>
      <c r="D109" s="12"/>
      <c r="E109" s="14"/>
      <c r="F109" s="12"/>
      <c r="G109" s="14"/>
      <c r="H109" s="12"/>
      <c r="I109" s="34"/>
      <c r="J109" s="14">
        <f>SUM(C109:I109)</f>
        <v>0</v>
      </c>
      <c r="K109" s="12"/>
      <c r="L109" s="29"/>
      <c r="M109" s="3"/>
    </row>
    <row r="110" spans="1:13" ht="16.149999999999999" customHeight="1">
      <c r="A110" s="19"/>
      <c r="B110" s="19"/>
      <c r="C110" s="19"/>
      <c r="D110" s="19"/>
      <c r="E110" s="24"/>
      <c r="F110" s="24"/>
      <c r="G110" s="24"/>
      <c r="H110" s="24"/>
      <c r="I110" s="24"/>
      <c r="J110" s="24"/>
      <c r="K110" s="24"/>
      <c r="L110" s="3"/>
      <c r="M110" s="3"/>
    </row>
    <row r="111" spans="1:13" ht="16.149999999999999" customHeight="1">
      <c r="A111" s="13">
        <v>19</v>
      </c>
      <c r="B111" s="30" t="s">
        <v>95</v>
      </c>
      <c r="C111" s="14">
        <f>J112+J113</f>
        <v>0</v>
      </c>
      <c r="D111" s="12"/>
      <c r="E111" s="41"/>
      <c r="F111" s="7"/>
      <c r="G111" s="7"/>
      <c r="H111" s="7"/>
      <c r="I111" s="7"/>
      <c r="J111" s="7"/>
      <c r="K111" s="7"/>
      <c r="L111" s="3"/>
      <c r="M111" s="3"/>
    </row>
    <row r="112" spans="1:13" ht="16.149999999999999" customHeight="1">
      <c r="A112" s="13">
        <v>191</v>
      </c>
      <c r="B112" s="30" t="s">
        <v>96</v>
      </c>
      <c r="C112" s="14"/>
      <c r="D112" s="12"/>
      <c r="E112" s="14"/>
      <c r="F112" s="12"/>
      <c r="G112" s="14"/>
      <c r="H112" s="12"/>
      <c r="I112" s="34"/>
      <c r="J112" s="14">
        <f>SUM(C112:I112)</f>
        <v>0</v>
      </c>
      <c r="K112" s="12"/>
      <c r="L112" s="29"/>
      <c r="M112" s="3"/>
    </row>
    <row r="113" spans="1:13" ht="16.149999999999999" customHeight="1">
      <c r="A113" s="13">
        <v>192</v>
      </c>
      <c r="B113" s="30" t="s">
        <v>97</v>
      </c>
      <c r="C113" s="14"/>
      <c r="D113" s="12"/>
      <c r="E113" s="14"/>
      <c r="F113" s="12"/>
      <c r="G113" s="14"/>
      <c r="H113" s="12"/>
      <c r="I113" s="34"/>
      <c r="J113" s="14">
        <f>SUM(C113:I113)</f>
        <v>0</v>
      </c>
      <c r="K113" s="12"/>
      <c r="L113" s="29"/>
      <c r="M113" s="3"/>
    </row>
    <row r="114" spans="1:13" ht="16.149999999999999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3"/>
      <c r="M114" s="3"/>
    </row>
    <row r="115" spans="1:13" ht="16.149999999999999" customHeight="1">
      <c r="A115" s="3"/>
      <c r="B115" s="7"/>
      <c r="C115" s="7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6.149999999999999" customHeight="1">
      <c r="A116" s="27"/>
      <c r="B116" s="30" t="s">
        <v>98</v>
      </c>
      <c r="C116" s="34">
        <f>C122+C128+C178+C202+C206</f>
        <v>0</v>
      </c>
      <c r="D116" s="17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6.149999999999999" customHeight="1">
      <c r="A117" s="3"/>
      <c r="B117" s="24"/>
      <c r="C117" s="19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6.149999999999999" customHeight="1">
      <c r="A118" s="3"/>
      <c r="B118" s="28"/>
      <c r="C118" s="10" t="s">
        <v>99</v>
      </c>
      <c r="D118" s="11"/>
      <c r="E118" s="12"/>
      <c r="F118" s="10" t="s">
        <v>100</v>
      </c>
      <c r="G118" s="11"/>
      <c r="H118" s="11"/>
      <c r="I118" s="12"/>
      <c r="J118" s="10" t="s">
        <v>101</v>
      </c>
      <c r="K118" s="11"/>
      <c r="L118" s="12"/>
      <c r="M118" s="30" t="s">
        <v>70</v>
      </c>
    </row>
    <row r="119" spans="1:13" ht="16.149999999999999" customHeight="1">
      <c r="A119" s="3"/>
      <c r="B119" s="28"/>
      <c r="C119" s="30" t="s">
        <v>102</v>
      </c>
      <c r="D119" s="30" t="s">
        <v>72</v>
      </c>
      <c r="E119" s="30" t="s">
        <v>70</v>
      </c>
      <c r="F119" s="30" t="s">
        <v>102</v>
      </c>
      <c r="G119" s="30" t="s">
        <v>103</v>
      </c>
      <c r="H119" s="30" t="s">
        <v>104</v>
      </c>
      <c r="I119" s="30" t="s">
        <v>70</v>
      </c>
      <c r="J119" s="30" t="s">
        <v>102</v>
      </c>
      <c r="K119" s="30" t="s">
        <v>72</v>
      </c>
      <c r="L119" s="30" t="s">
        <v>70</v>
      </c>
      <c r="M119" s="34"/>
    </row>
    <row r="120" spans="1:13" ht="16.149999999999999" customHeight="1">
      <c r="A120" s="7"/>
      <c r="B120" s="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6.149999999999999" customHeight="1">
      <c r="A121" s="19"/>
      <c r="B121" s="19"/>
      <c r="C121" s="19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6.149999999999999" customHeight="1">
      <c r="A122" s="13">
        <v>22</v>
      </c>
      <c r="B122" s="30" t="s">
        <v>105</v>
      </c>
      <c r="C122" s="43">
        <f>C124</f>
        <v>0</v>
      </c>
      <c r="D122" s="29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6.149999999999999" customHeight="1">
      <c r="A123" s="19"/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6.149999999999999" customHeight="1">
      <c r="A124" s="13">
        <v>221</v>
      </c>
      <c r="B124" s="30" t="s">
        <v>106</v>
      </c>
      <c r="C124" s="43">
        <f>M125</f>
        <v>0</v>
      </c>
      <c r="D124" s="41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6.149999999999999" customHeight="1">
      <c r="A125" s="13">
        <v>2211</v>
      </c>
      <c r="B125" s="30" t="s">
        <v>107</v>
      </c>
      <c r="C125" s="43"/>
      <c r="D125" s="34"/>
      <c r="E125" s="43">
        <f>C125*D125</f>
        <v>0</v>
      </c>
      <c r="F125" s="43">
        <v>1276.3800000000001</v>
      </c>
      <c r="G125" s="34"/>
      <c r="H125" s="34"/>
      <c r="I125" s="43">
        <f>F125*H125</f>
        <v>0</v>
      </c>
      <c r="J125" s="34"/>
      <c r="K125" s="34"/>
      <c r="L125" s="34"/>
      <c r="M125" s="43">
        <f>E125+I125+L125</f>
        <v>0</v>
      </c>
    </row>
    <row r="126" spans="1:13" ht="16.149999999999999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6.149999999999999" customHeight="1">
      <c r="A127" s="7"/>
      <c r="B127" s="7"/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6.149999999999999" customHeight="1">
      <c r="A128" s="13">
        <v>23</v>
      </c>
      <c r="B128" s="30" t="s">
        <v>108</v>
      </c>
      <c r="C128" s="43">
        <f>C130+C142+C146+C153+C159+C163+C166+C173</f>
        <v>0</v>
      </c>
      <c r="D128" s="29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6.149999999999999" customHeight="1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6.149999999999999" customHeight="1">
      <c r="A130" s="13">
        <v>231</v>
      </c>
      <c r="B130" s="30" t="s">
        <v>109</v>
      </c>
      <c r="C130" s="34">
        <f>SUM(M131:M136)</f>
        <v>0</v>
      </c>
      <c r="D130" s="41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6.149999999999999" customHeight="1">
      <c r="A131" s="13">
        <v>2311</v>
      </c>
      <c r="B131" s="30" t="s">
        <v>110</v>
      </c>
      <c r="C131" s="43"/>
      <c r="D131" s="34"/>
      <c r="E131" s="43">
        <f>C131*D131</f>
        <v>0</v>
      </c>
      <c r="F131" s="43">
        <v>1276.3800000000001</v>
      </c>
      <c r="G131" s="34"/>
      <c r="H131" s="34"/>
      <c r="I131" s="43">
        <f>F131*(G131+H131)</f>
        <v>0</v>
      </c>
      <c r="J131" s="34"/>
      <c r="K131" s="34"/>
      <c r="L131" s="34">
        <f>J131*K131</f>
        <v>0</v>
      </c>
      <c r="M131" s="43">
        <f>E131+I131+L131</f>
        <v>0</v>
      </c>
    </row>
    <row r="132" spans="1:13" ht="16.149999999999999" customHeight="1">
      <c r="A132" s="13">
        <v>2312</v>
      </c>
      <c r="B132" s="30" t="s">
        <v>111</v>
      </c>
      <c r="C132" s="34"/>
      <c r="D132" s="34"/>
      <c r="E132" s="34">
        <f>C132*D132</f>
        <v>0</v>
      </c>
      <c r="F132" s="34"/>
      <c r="G132" s="34"/>
      <c r="H132" s="34"/>
      <c r="I132" s="34">
        <f>F132*(G132+H132)</f>
        <v>0</v>
      </c>
      <c r="J132" s="34"/>
      <c r="K132" s="34"/>
      <c r="L132" s="34">
        <f>J132*K132</f>
        <v>0</v>
      </c>
      <c r="M132" s="34">
        <f>E132+I132+L132</f>
        <v>0</v>
      </c>
    </row>
    <row r="133" spans="1:13" ht="16.149999999999999" customHeight="1">
      <c r="A133" s="13">
        <v>2313</v>
      </c>
      <c r="B133" s="30" t="s">
        <v>112</v>
      </c>
      <c r="C133" s="34"/>
      <c r="D133" s="34"/>
      <c r="E133" s="34">
        <f>C133*D133</f>
        <v>0</v>
      </c>
      <c r="F133" s="43">
        <v>489.55</v>
      </c>
      <c r="G133" s="34"/>
      <c r="H133" s="34"/>
      <c r="I133" s="43">
        <f>F133*(G133+H133)</f>
        <v>0</v>
      </c>
      <c r="J133" s="34"/>
      <c r="K133" s="34"/>
      <c r="L133" s="34">
        <f>J133*K133</f>
        <v>0</v>
      </c>
      <c r="M133" s="43">
        <f>E133+I133+L123</f>
        <v>0</v>
      </c>
    </row>
    <row r="134" spans="1:13" ht="16.149999999999999" customHeight="1">
      <c r="A134" s="13">
        <v>2314</v>
      </c>
      <c r="B134" s="30" t="s">
        <v>113</v>
      </c>
      <c r="C134" s="34"/>
      <c r="D134" s="34"/>
      <c r="E134" s="34">
        <f>C134*D134</f>
        <v>0</v>
      </c>
      <c r="F134" s="34"/>
      <c r="G134" s="34"/>
      <c r="H134" s="34"/>
      <c r="I134" s="34">
        <f>F134*(G134+H134)</f>
        <v>0</v>
      </c>
      <c r="J134" s="34"/>
      <c r="K134" s="34"/>
      <c r="L134" s="34">
        <f>J134*K134</f>
        <v>0</v>
      </c>
      <c r="M134" s="34">
        <f>E134+I134+L134</f>
        <v>0</v>
      </c>
    </row>
    <row r="135" spans="1:13" ht="16.149999999999999" customHeight="1">
      <c r="A135" s="13">
        <v>2317</v>
      </c>
      <c r="B135" s="30" t="s">
        <v>114</v>
      </c>
      <c r="C135" s="34"/>
      <c r="D135" s="34"/>
      <c r="E135" s="34">
        <f>C135*D135</f>
        <v>0</v>
      </c>
      <c r="F135" s="34"/>
      <c r="G135" s="34"/>
      <c r="H135" s="34"/>
      <c r="I135" s="34">
        <f>F135*(G135+H135)</f>
        <v>0</v>
      </c>
      <c r="J135" s="34"/>
      <c r="K135" s="34"/>
      <c r="L135" s="34">
        <f>J135*K135</f>
        <v>0</v>
      </c>
      <c r="M135" s="34">
        <f>E135+I135+L135</f>
        <v>0</v>
      </c>
    </row>
    <row r="136" spans="1:13" ht="16.149999999999999" customHeight="1">
      <c r="A136" s="13">
        <v>2318</v>
      </c>
      <c r="B136" s="30" t="s">
        <v>115</v>
      </c>
      <c r="C136" s="34"/>
      <c r="D136" s="34"/>
      <c r="E136" s="34"/>
      <c r="F136" s="34"/>
      <c r="G136" s="34"/>
      <c r="H136" s="34"/>
      <c r="I136" s="34">
        <f>F136*G136</f>
        <v>0</v>
      </c>
      <c r="J136" s="34"/>
      <c r="K136" s="34"/>
      <c r="L136" s="34"/>
      <c r="M136" s="34">
        <f>I136</f>
        <v>0</v>
      </c>
    </row>
    <row r="137" spans="1:13" ht="16.149999999999999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6.149999999999999" customHeight="1">
      <c r="A138" s="3"/>
      <c r="B138" s="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6.149999999999999" customHeight="1">
      <c r="A139" s="3"/>
      <c r="B139" s="28"/>
      <c r="C139" s="10" t="s">
        <v>99</v>
      </c>
      <c r="D139" s="11"/>
      <c r="E139" s="12"/>
      <c r="F139" s="10" t="s">
        <v>100</v>
      </c>
      <c r="G139" s="11"/>
      <c r="H139" s="11"/>
      <c r="I139" s="12"/>
      <c r="J139" s="10" t="s">
        <v>101</v>
      </c>
      <c r="K139" s="11"/>
      <c r="L139" s="12"/>
      <c r="M139" s="30" t="s">
        <v>70</v>
      </c>
    </row>
    <row r="140" spans="1:13" ht="16.149999999999999" customHeight="1">
      <c r="A140" s="3"/>
      <c r="B140" s="28"/>
      <c r="C140" s="30" t="s">
        <v>102</v>
      </c>
      <c r="D140" s="30" t="s">
        <v>72</v>
      </c>
      <c r="E140" s="30" t="s">
        <v>70</v>
      </c>
      <c r="F140" s="30" t="s">
        <v>102</v>
      </c>
      <c r="G140" s="30" t="s">
        <v>103</v>
      </c>
      <c r="H140" s="30" t="s">
        <v>104</v>
      </c>
      <c r="I140" s="30" t="s">
        <v>70</v>
      </c>
      <c r="J140" s="30" t="s">
        <v>102</v>
      </c>
      <c r="K140" s="30" t="s">
        <v>72</v>
      </c>
      <c r="L140" s="30" t="s">
        <v>70</v>
      </c>
      <c r="M140" s="34"/>
    </row>
    <row r="141" spans="1:13" ht="16.149999999999999" customHeight="1">
      <c r="A141" s="7"/>
      <c r="B141" s="7"/>
      <c r="C141" s="19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6.149999999999999" customHeight="1">
      <c r="A142" s="13">
        <v>232</v>
      </c>
      <c r="B142" s="30" t="s">
        <v>116</v>
      </c>
      <c r="C142" s="43">
        <f>SUM(M143:M144)</f>
        <v>0</v>
      </c>
      <c r="D142" s="41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6.149999999999999" customHeight="1">
      <c r="A143" s="13">
        <v>2321</v>
      </c>
      <c r="B143" s="30" t="s">
        <v>117</v>
      </c>
      <c r="C143" s="43">
        <v>684.5</v>
      </c>
      <c r="D143" s="34"/>
      <c r="E143" s="43">
        <f>C143*D143</f>
        <v>0</v>
      </c>
      <c r="F143" s="43">
        <v>684.5</v>
      </c>
      <c r="G143" s="34"/>
      <c r="H143" s="34"/>
      <c r="I143" s="43">
        <f>F143*(G143+H143)</f>
        <v>0</v>
      </c>
      <c r="J143" s="43">
        <v>684.5</v>
      </c>
      <c r="K143" s="34"/>
      <c r="L143" s="34">
        <f>J143*K143</f>
        <v>0</v>
      </c>
      <c r="M143" s="43">
        <f>E143+I143+L143</f>
        <v>0</v>
      </c>
    </row>
    <row r="144" spans="1:13" ht="16.149999999999999" customHeight="1">
      <c r="A144" s="13">
        <v>2329</v>
      </c>
      <c r="B144" s="30" t="s">
        <v>118</v>
      </c>
      <c r="C144" s="34"/>
      <c r="D144" s="34"/>
      <c r="E144" s="34"/>
      <c r="F144" s="34"/>
      <c r="G144" s="34"/>
      <c r="H144" s="34"/>
      <c r="I144" s="43"/>
      <c r="J144" s="34"/>
      <c r="K144" s="34"/>
      <c r="L144" s="34"/>
      <c r="M144" s="43">
        <f>I144+E144</f>
        <v>0</v>
      </c>
    </row>
    <row r="145" spans="1:13" ht="16.149999999999999" customHeight="1">
      <c r="A145" s="19"/>
      <c r="B145" s="19"/>
      <c r="C145" s="19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6.149999999999999" customHeight="1">
      <c r="A146" s="13">
        <v>233</v>
      </c>
      <c r="B146" s="30" t="s">
        <v>119</v>
      </c>
      <c r="C146" s="43">
        <f>SUM(M147:M151)</f>
        <v>0</v>
      </c>
      <c r="D146" s="41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6.149999999999999" customHeight="1">
      <c r="A147" s="13">
        <v>2331</v>
      </c>
      <c r="B147" s="30" t="s">
        <v>120</v>
      </c>
      <c r="C147" s="34"/>
      <c r="D147" s="34"/>
      <c r="E147" s="34">
        <f>C147*D147</f>
        <v>0</v>
      </c>
      <c r="F147" s="34"/>
      <c r="G147" s="34"/>
      <c r="H147" s="34"/>
      <c r="I147" s="34">
        <f>F147*(G147+H147)</f>
        <v>0</v>
      </c>
      <c r="J147" s="34"/>
      <c r="K147" s="34"/>
      <c r="L147" s="34">
        <f>J147*K147</f>
        <v>0</v>
      </c>
      <c r="M147" s="34">
        <f>E147+I147+L147</f>
        <v>0</v>
      </c>
    </row>
    <row r="148" spans="1:13" ht="16.149999999999999" customHeight="1">
      <c r="A148" s="13">
        <v>2332</v>
      </c>
      <c r="B148" s="30" t="s">
        <v>121</v>
      </c>
      <c r="C148" s="34"/>
      <c r="D148" s="44"/>
      <c r="E148" s="34">
        <f>C148*D148</f>
        <v>0</v>
      </c>
      <c r="F148" s="34"/>
      <c r="G148" s="34"/>
      <c r="H148" s="34"/>
      <c r="I148" s="34">
        <f>F148*(G148+H148)</f>
        <v>0</v>
      </c>
      <c r="J148" s="34"/>
      <c r="K148" s="34"/>
      <c r="L148" s="34">
        <f>J148*K148</f>
        <v>0</v>
      </c>
      <c r="M148" s="34">
        <f>E148+I148+L148</f>
        <v>0</v>
      </c>
    </row>
    <row r="149" spans="1:13" ht="16.149999999999999" customHeight="1">
      <c r="A149" s="13">
        <v>2333</v>
      </c>
      <c r="B149" s="30" t="s">
        <v>122</v>
      </c>
      <c r="C149" s="43">
        <v>684.5</v>
      </c>
      <c r="D149" s="44"/>
      <c r="E149" s="43">
        <f>C149*D149</f>
        <v>0</v>
      </c>
      <c r="F149" s="43">
        <v>684.5</v>
      </c>
      <c r="G149" s="34"/>
      <c r="H149" s="34"/>
      <c r="I149" s="34">
        <f>F149*(G149+H149)</f>
        <v>0</v>
      </c>
      <c r="J149" s="34"/>
      <c r="K149" s="34"/>
      <c r="L149" s="34">
        <f>J149*K149</f>
        <v>0</v>
      </c>
      <c r="M149" s="43">
        <f>E149+I149+L149</f>
        <v>0</v>
      </c>
    </row>
    <row r="150" spans="1:13" ht="16.149999999999999" customHeight="1">
      <c r="A150" s="13">
        <v>2336</v>
      </c>
      <c r="B150" s="30" t="s">
        <v>123</v>
      </c>
      <c r="C150" s="43"/>
      <c r="D150" s="34"/>
      <c r="E150" s="43">
        <f>C150*D150</f>
        <v>0</v>
      </c>
      <c r="F150" s="43">
        <v>604.12</v>
      </c>
      <c r="G150" s="34"/>
      <c r="H150" s="34"/>
      <c r="I150" s="43">
        <f>F150*(G150+H150)</f>
        <v>0</v>
      </c>
      <c r="J150" s="34"/>
      <c r="K150" s="34"/>
      <c r="L150" s="34">
        <f>J150*K150</f>
        <v>0</v>
      </c>
      <c r="M150" s="43">
        <f>E150+I150+L150</f>
        <v>0</v>
      </c>
    </row>
    <row r="151" spans="1:13" ht="16.149999999999999" customHeight="1">
      <c r="A151" s="13">
        <v>2338</v>
      </c>
      <c r="B151" s="30" t="s">
        <v>124</v>
      </c>
      <c r="C151" s="34"/>
      <c r="D151" s="34"/>
      <c r="E151" s="34">
        <f>C151*D151</f>
        <v>0</v>
      </c>
      <c r="F151" s="34"/>
      <c r="G151" s="34"/>
      <c r="H151" s="34"/>
      <c r="I151" s="34">
        <f>F151*(G151+H151)</f>
        <v>0</v>
      </c>
      <c r="J151" s="34"/>
      <c r="K151" s="34"/>
      <c r="L151" s="34">
        <f>J151*K151</f>
        <v>0</v>
      </c>
      <c r="M151" s="34">
        <f>E151+I151+J151</f>
        <v>0</v>
      </c>
    </row>
    <row r="152" spans="1:13" ht="16.149999999999999" customHeight="1">
      <c r="A152" s="19"/>
      <c r="B152" s="19"/>
      <c r="C152" s="19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6.149999999999999" customHeight="1">
      <c r="A153" s="13">
        <v>234</v>
      </c>
      <c r="B153" s="30" t="s">
        <v>125</v>
      </c>
      <c r="C153" s="34">
        <f>SUM(M154:M154)</f>
        <v>0</v>
      </c>
      <c r="D153" s="41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6.149999999999999" customHeight="1">
      <c r="A154" s="13">
        <v>2341</v>
      </c>
      <c r="B154" s="30" t="s">
        <v>126</v>
      </c>
      <c r="C154" s="34"/>
      <c r="D154" s="34"/>
      <c r="E154" s="34">
        <f>C154*D154</f>
        <v>0</v>
      </c>
      <c r="F154" s="34"/>
      <c r="G154" s="34"/>
      <c r="H154" s="34"/>
      <c r="I154" s="34">
        <f>F154*(G154+H154)</f>
        <v>0</v>
      </c>
      <c r="J154" s="34"/>
      <c r="K154" s="34"/>
      <c r="L154" s="34">
        <f>J154*K154</f>
        <v>0</v>
      </c>
      <c r="M154" s="34">
        <f>E154+I154+L154</f>
        <v>0</v>
      </c>
    </row>
    <row r="155" spans="1:13" ht="16.149999999999999" customHeight="1">
      <c r="A155" s="24"/>
      <c r="B155" s="24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6.149999999999999" customHeight="1">
      <c r="A156" s="3"/>
      <c r="B156" s="28"/>
      <c r="C156" s="10" t="s">
        <v>99</v>
      </c>
      <c r="D156" s="11"/>
      <c r="E156" s="12"/>
      <c r="F156" s="10" t="s">
        <v>100</v>
      </c>
      <c r="G156" s="11"/>
      <c r="H156" s="11"/>
      <c r="I156" s="12"/>
      <c r="J156" s="10" t="s">
        <v>101</v>
      </c>
      <c r="K156" s="11"/>
      <c r="L156" s="12"/>
      <c r="M156" s="30" t="s">
        <v>70</v>
      </c>
    </row>
    <row r="157" spans="1:13" ht="16.149999999999999" customHeight="1">
      <c r="A157" s="3"/>
      <c r="B157" s="28"/>
      <c r="C157" s="30" t="s">
        <v>102</v>
      </c>
      <c r="D157" s="30" t="s">
        <v>72</v>
      </c>
      <c r="E157" s="30" t="s">
        <v>70</v>
      </c>
      <c r="F157" s="30" t="s">
        <v>102</v>
      </c>
      <c r="G157" s="30" t="s">
        <v>103</v>
      </c>
      <c r="H157" s="30" t="s">
        <v>104</v>
      </c>
      <c r="I157" s="30" t="s">
        <v>70</v>
      </c>
      <c r="J157" s="30" t="s">
        <v>102</v>
      </c>
      <c r="K157" s="30" t="s">
        <v>72</v>
      </c>
      <c r="L157" s="30" t="s">
        <v>70</v>
      </c>
      <c r="M157" s="34"/>
    </row>
    <row r="158" spans="1:13" ht="16.149999999999999" customHeight="1">
      <c r="A158" s="7"/>
      <c r="B158" s="7"/>
      <c r="C158" s="19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6.149999999999999" customHeight="1">
      <c r="A159" s="13">
        <v>235</v>
      </c>
      <c r="B159" s="30" t="s">
        <v>127</v>
      </c>
      <c r="C159" s="43">
        <f>SUM(M160:M161)</f>
        <v>0</v>
      </c>
      <c r="D159" s="41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6.149999999999999" customHeight="1">
      <c r="A160" s="13">
        <v>2351</v>
      </c>
      <c r="B160" s="30" t="s">
        <v>128</v>
      </c>
      <c r="C160" s="43">
        <v>1276.3900000000001</v>
      </c>
      <c r="D160" s="34"/>
      <c r="E160" s="34">
        <f>C160*D160</f>
        <v>0</v>
      </c>
      <c r="F160" s="43">
        <v>1276.3900000000001</v>
      </c>
      <c r="G160" s="34"/>
      <c r="H160" s="34"/>
      <c r="I160" s="43">
        <f>F160*(G160+H160)</f>
        <v>0</v>
      </c>
      <c r="J160" s="34"/>
      <c r="K160" s="34"/>
      <c r="L160" s="34">
        <f>J160*K160</f>
        <v>0</v>
      </c>
      <c r="M160" s="43">
        <f>E160+I160+L160</f>
        <v>0</v>
      </c>
    </row>
    <row r="161" spans="1:13" ht="16.149999999999999" customHeight="1">
      <c r="A161" s="13">
        <v>2358</v>
      </c>
      <c r="B161" s="30" t="s">
        <v>129</v>
      </c>
      <c r="C161" s="34"/>
      <c r="D161" s="34"/>
      <c r="E161" s="34">
        <f>C161*D161</f>
        <v>0</v>
      </c>
      <c r="F161" s="34"/>
      <c r="G161" s="34"/>
      <c r="H161" s="34"/>
      <c r="I161" s="34">
        <f>F161*(G161+H161)</f>
        <v>0</v>
      </c>
      <c r="J161" s="34"/>
      <c r="K161" s="34"/>
      <c r="L161" s="34">
        <f>J161*K161</f>
        <v>0</v>
      </c>
      <c r="M161" s="34">
        <f>E161+I161+L161</f>
        <v>0</v>
      </c>
    </row>
    <row r="162" spans="1:13" ht="16.149999999999999" customHeight="1">
      <c r="A162" s="19"/>
      <c r="B162" s="19"/>
      <c r="C162" s="19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6.149999999999999" customHeight="1">
      <c r="A163" s="13">
        <v>236</v>
      </c>
      <c r="B163" s="30" t="s">
        <v>130</v>
      </c>
      <c r="C163" s="43">
        <f>SUM(M164:M164)</f>
        <v>0</v>
      </c>
      <c r="D163" s="41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6.149999999999999" customHeight="1">
      <c r="A164" s="13">
        <v>2361</v>
      </c>
      <c r="B164" s="30" t="s">
        <v>131</v>
      </c>
      <c r="C164" s="34"/>
      <c r="D164" s="45"/>
      <c r="E164" s="34">
        <f>C164*D164</f>
        <v>0</v>
      </c>
      <c r="F164" s="43">
        <v>899.2</v>
      </c>
      <c r="G164" s="34"/>
      <c r="H164" s="34"/>
      <c r="I164" s="43">
        <f>F164*(G164+H164)</f>
        <v>0</v>
      </c>
      <c r="J164" s="34"/>
      <c r="K164" s="34"/>
      <c r="L164" s="34">
        <f>J164*K164</f>
        <v>0</v>
      </c>
      <c r="M164" s="43">
        <f>E164+I164+L164</f>
        <v>0</v>
      </c>
    </row>
    <row r="165" spans="1:13" ht="16.149999999999999" customHeight="1">
      <c r="A165" s="19"/>
      <c r="B165" s="19"/>
      <c r="C165" s="19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6.149999999999999" customHeight="1">
      <c r="A166" s="13">
        <v>237</v>
      </c>
      <c r="B166" s="30" t="s">
        <v>132</v>
      </c>
      <c r="C166" s="43">
        <f>SUM(M167:M167)</f>
        <v>0</v>
      </c>
      <c r="D166" s="41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6.149999999999999" customHeight="1">
      <c r="A167" s="13">
        <v>2371</v>
      </c>
      <c r="B167" s="30" t="s">
        <v>133</v>
      </c>
      <c r="C167" s="34"/>
      <c r="D167" s="34"/>
      <c r="E167" s="34">
        <f>C167*D167</f>
        <v>0</v>
      </c>
      <c r="F167" s="34"/>
      <c r="G167" s="34"/>
      <c r="H167" s="34"/>
      <c r="I167" s="34">
        <f>F167*(G167+H167)</f>
        <v>0</v>
      </c>
      <c r="J167" s="34"/>
      <c r="K167" s="34"/>
      <c r="L167" s="34">
        <f>J167*K167</f>
        <v>0</v>
      </c>
      <c r="M167" s="34"/>
    </row>
    <row r="168" spans="1:13" ht="16.149999999999999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6.149999999999999" customHeight="1">
      <c r="A169" s="3"/>
      <c r="B169" s="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6.149999999999999" customHeight="1">
      <c r="A170" s="3"/>
      <c r="B170" s="28"/>
      <c r="C170" s="10" t="s">
        <v>99</v>
      </c>
      <c r="D170" s="11"/>
      <c r="E170" s="12"/>
      <c r="F170" s="10" t="s">
        <v>100</v>
      </c>
      <c r="G170" s="11"/>
      <c r="H170" s="11"/>
      <c r="I170" s="12"/>
      <c r="J170" s="10" t="s">
        <v>101</v>
      </c>
      <c r="K170" s="11"/>
      <c r="L170" s="12"/>
      <c r="M170" s="30" t="s">
        <v>70</v>
      </c>
    </row>
    <row r="171" spans="1:13" ht="16.149999999999999" customHeight="1">
      <c r="A171" s="3"/>
      <c r="B171" s="28"/>
      <c r="C171" s="30" t="s">
        <v>102</v>
      </c>
      <c r="D171" s="30" t="s">
        <v>72</v>
      </c>
      <c r="E171" s="30" t="s">
        <v>70</v>
      </c>
      <c r="F171" s="30" t="s">
        <v>102</v>
      </c>
      <c r="G171" s="30" t="s">
        <v>103</v>
      </c>
      <c r="H171" s="30" t="s">
        <v>104</v>
      </c>
      <c r="I171" s="30" t="s">
        <v>70</v>
      </c>
      <c r="J171" s="30" t="s">
        <v>102</v>
      </c>
      <c r="K171" s="30" t="s">
        <v>72</v>
      </c>
      <c r="L171" s="30" t="s">
        <v>70</v>
      </c>
      <c r="M171" s="34"/>
    </row>
    <row r="172" spans="1:13" ht="16.149999999999999" customHeight="1">
      <c r="A172" s="7"/>
      <c r="B172" s="7"/>
      <c r="C172" s="19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6.149999999999999" customHeight="1">
      <c r="A173" s="13">
        <v>238</v>
      </c>
      <c r="B173" s="30" t="s">
        <v>134</v>
      </c>
      <c r="C173" s="43">
        <f>SUM(M174:M175)</f>
        <v>0</v>
      </c>
      <c r="D173" s="41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6.149999999999999" customHeight="1">
      <c r="A174" s="13">
        <v>2381</v>
      </c>
      <c r="B174" s="30" t="s">
        <v>135</v>
      </c>
      <c r="C174" s="34"/>
      <c r="D174" s="34"/>
      <c r="E174" s="34">
        <f>C174*D174</f>
        <v>0</v>
      </c>
      <c r="F174" s="43">
        <v>609.08000000000004</v>
      </c>
      <c r="G174" s="34"/>
      <c r="H174" s="34"/>
      <c r="I174" s="43">
        <f>F174*(G174+H174)</f>
        <v>0</v>
      </c>
      <c r="J174" s="34"/>
      <c r="K174" s="34"/>
      <c r="L174" s="34">
        <f>J174*K174</f>
        <v>0</v>
      </c>
      <c r="M174" s="43">
        <f>E174+I174+L174</f>
        <v>0</v>
      </c>
    </row>
    <row r="175" spans="1:13" ht="16.149999999999999" customHeight="1">
      <c r="A175" s="13">
        <v>2388</v>
      </c>
      <c r="B175" s="30" t="s">
        <v>136</v>
      </c>
      <c r="C175" s="34"/>
      <c r="D175" s="34"/>
      <c r="E175" s="34">
        <f>C175*D175</f>
        <v>0</v>
      </c>
      <c r="F175" s="34"/>
      <c r="G175" s="34"/>
      <c r="H175" s="34"/>
      <c r="I175" s="34">
        <f>F175*(G175+H175)</f>
        <v>0</v>
      </c>
      <c r="J175" s="34"/>
      <c r="K175" s="34"/>
      <c r="L175" s="34">
        <f>J175*K175</f>
        <v>0</v>
      </c>
      <c r="M175" s="34">
        <f>E175+I175+L175</f>
        <v>0</v>
      </c>
    </row>
    <row r="176" spans="1:13" ht="16.149999999999999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6.149999999999999" customHeight="1">
      <c r="A177" s="19"/>
      <c r="B177" s="19"/>
      <c r="C177" s="19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6.149999999999999" customHeight="1">
      <c r="A178" s="13">
        <v>24</v>
      </c>
      <c r="B178" s="30" t="s">
        <v>137</v>
      </c>
      <c r="C178" s="43">
        <f>C179</f>
        <v>0</v>
      </c>
      <c r="D178" s="29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6.149999999999999" customHeight="1">
      <c r="A179" s="13">
        <v>241</v>
      </c>
      <c r="B179" s="30" t="s">
        <v>138</v>
      </c>
      <c r="C179" s="43">
        <f>SUM(M180:M182)</f>
        <v>0</v>
      </c>
      <c r="D179" s="41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6.149999999999999" customHeight="1">
      <c r="A180" s="13">
        <v>2412</v>
      </c>
      <c r="B180" s="30" t="s">
        <v>139</v>
      </c>
      <c r="C180" s="43">
        <v>1276.3900000000001</v>
      </c>
      <c r="D180" s="34"/>
      <c r="E180" s="43">
        <f>C180*D180</f>
        <v>0</v>
      </c>
      <c r="F180" s="43">
        <v>1276.3900000000001</v>
      </c>
      <c r="G180" s="34"/>
      <c r="H180" s="34"/>
      <c r="I180" s="43">
        <f>F180*(G180+H180)</f>
        <v>0</v>
      </c>
      <c r="J180" s="34"/>
      <c r="K180" s="34"/>
      <c r="L180" s="34">
        <f>J180*K180</f>
        <v>0</v>
      </c>
      <c r="M180" s="43">
        <f>E180+I180+L180</f>
        <v>0</v>
      </c>
    </row>
    <row r="181" spans="1:13" ht="16.149999999999999" customHeight="1">
      <c r="A181" s="13">
        <v>2417</v>
      </c>
      <c r="B181" s="30" t="s">
        <v>140</v>
      </c>
      <c r="C181" s="34"/>
      <c r="D181" s="34"/>
      <c r="E181" s="34">
        <f>C181*D181</f>
        <v>0</v>
      </c>
      <c r="F181" s="34"/>
      <c r="G181" s="34"/>
      <c r="H181" s="34"/>
      <c r="I181" s="34">
        <f>F181*(G181+H181)</f>
        <v>0</v>
      </c>
      <c r="J181" s="34"/>
      <c r="K181" s="34"/>
      <c r="L181" s="34">
        <f>J181*K181</f>
        <v>0</v>
      </c>
      <c r="M181" s="34">
        <f>E181+I181+L181</f>
        <v>0</v>
      </c>
    </row>
    <row r="182" spans="1:13" ht="16.149999999999999" customHeight="1">
      <c r="A182" s="46"/>
      <c r="B182" s="30" t="s">
        <v>141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6.149999999999999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16.149999999999999" customHeight="1">
      <c r="A184" s="3"/>
      <c r="B184" s="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6.149999999999999" customHeight="1">
      <c r="A185" s="3"/>
      <c r="B185" s="28"/>
      <c r="C185" s="10" t="s">
        <v>99</v>
      </c>
      <c r="D185" s="11"/>
      <c r="E185" s="12"/>
      <c r="F185" s="10" t="s">
        <v>100</v>
      </c>
      <c r="G185" s="11"/>
      <c r="H185" s="11"/>
      <c r="I185" s="12"/>
      <c r="J185" s="10" t="s">
        <v>101</v>
      </c>
      <c r="K185" s="11"/>
      <c r="L185" s="12"/>
      <c r="M185" s="30" t="s">
        <v>70</v>
      </c>
    </row>
    <row r="186" spans="1:13" ht="16.149999999999999" customHeight="1">
      <c r="A186" s="3"/>
      <c r="B186" s="28"/>
      <c r="C186" s="30" t="s">
        <v>102</v>
      </c>
      <c r="D186" s="30" t="s">
        <v>72</v>
      </c>
      <c r="E186" s="30" t="s">
        <v>70</v>
      </c>
      <c r="F186" s="30" t="s">
        <v>102</v>
      </c>
      <c r="G186" s="30" t="s">
        <v>103</v>
      </c>
      <c r="H186" s="30" t="s">
        <v>104</v>
      </c>
      <c r="I186" s="30" t="s">
        <v>70</v>
      </c>
      <c r="J186" s="30" t="s">
        <v>102</v>
      </c>
      <c r="K186" s="30" t="s">
        <v>72</v>
      </c>
      <c r="L186" s="30" t="s">
        <v>70</v>
      </c>
      <c r="M186" s="34"/>
    </row>
    <row r="187" spans="1:13" ht="16.149999999999999" customHeight="1">
      <c r="A187" s="7"/>
      <c r="B187" s="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6.149999999999999" customHeight="1">
      <c r="A188" s="13">
        <v>2423</v>
      </c>
      <c r="B188" s="30" t="s">
        <v>142</v>
      </c>
      <c r="C188" s="34"/>
      <c r="D188" s="34"/>
      <c r="E188" s="34">
        <f>C188*D188</f>
        <v>0</v>
      </c>
      <c r="F188" s="34"/>
      <c r="G188" s="34"/>
      <c r="H188" s="34"/>
      <c r="I188" s="34">
        <f>F188*(G188+H188)</f>
        <v>0</v>
      </c>
      <c r="J188" s="34"/>
      <c r="K188" s="34"/>
      <c r="L188" s="34">
        <f>J188*K188</f>
        <v>0</v>
      </c>
      <c r="M188" s="34">
        <f>E188+I188+L188</f>
        <v>0</v>
      </c>
    </row>
    <row r="189" spans="1:13" ht="16.149999999999999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16.149999999999999" customHeight="1">
      <c r="A190" s="3"/>
      <c r="B190" s="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6.149999999999999" customHeight="1">
      <c r="A191" s="3"/>
      <c r="B191" s="28"/>
      <c r="C191" s="10" t="s">
        <v>99</v>
      </c>
      <c r="D191" s="11"/>
      <c r="E191" s="12"/>
      <c r="F191" s="10" t="s">
        <v>100</v>
      </c>
      <c r="G191" s="11"/>
      <c r="H191" s="11"/>
      <c r="I191" s="12"/>
      <c r="J191" s="10" t="s">
        <v>101</v>
      </c>
      <c r="K191" s="11"/>
      <c r="L191" s="12"/>
      <c r="M191" s="30" t="s">
        <v>70</v>
      </c>
    </row>
    <row r="192" spans="1:13" ht="16.149999999999999" customHeight="1">
      <c r="A192" s="3"/>
      <c r="B192" s="28"/>
      <c r="C192" s="30" t="s">
        <v>102</v>
      </c>
      <c r="D192" s="30" t="s">
        <v>72</v>
      </c>
      <c r="E192" s="30" t="s">
        <v>70</v>
      </c>
      <c r="F192" s="30" t="s">
        <v>102</v>
      </c>
      <c r="G192" s="30" t="s">
        <v>103</v>
      </c>
      <c r="H192" s="30" t="s">
        <v>104</v>
      </c>
      <c r="I192" s="30" t="s">
        <v>70</v>
      </c>
      <c r="J192" s="30" t="s">
        <v>102</v>
      </c>
      <c r="K192" s="30" t="s">
        <v>72</v>
      </c>
      <c r="L192" s="30" t="s">
        <v>70</v>
      </c>
      <c r="M192" s="34"/>
    </row>
    <row r="193" spans="1:13" ht="16.149999999999999" customHeight="1">
      <c r="A193" s="7"/>
      <c r="B193" s="7"/>
      <c r="C193" s="19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16.149999999999999" customHeight="1">
      <c r="A194" s="13">
        <v>252</v>
      </c>
      <c r="B194" s="30" t="s">
        <v>143</v>
      </c>
      <c r="C194" s="34">
        <f>SUM(M195:M196)</f>
        <v>0</v>
      </c>
      <c r="D194" s="41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6.149999999999999" customHeight="1">
      <c r="A195" s="13">
        <v>2521</v>
      </c>
      <c r="B195" s="30" t="s">
        <v>144</v>
      </c>
      <c r="C195" s="34"/>
      <c r="D195" s="34"/>
      <c r="E195" s="34">
        <f>C195*D195</f>
        <v>0</v>
      </c>
      <c r="F195" s="34"/>
      <c r="G195" s="34"/>
      <c r="H195" s="34"/>
      <c r="I195" s="34">
        <f>F195*(G195+H195)</f>
        <v>0</v>
      </c>
      <c r="J195" s="34"/>
      <c r="K195" s="34"/>
      <c r="L195" s="34">
        <f>J195*K195</f>
        <v>0</v>
      </c>
      <c r="M195" s="34">
        <f>E195+I195+L195</f>
        <v>0</v>
      </c>
    </row>
    <row r="196" spans="1:13" ht="16.149999999999999" customHeight="1">
      <c r="A196" s="46"/>
      <c r="B196" s="30" t="s">
        <v>145</v>
      </c>
      <c r="C196" s="34"/>
      <c r="D196" s="34"/>
      <c r="E196" s="34">
        <f>C196*D196</f>
        <v>0</v>
      </c>
      <c r="F196" s="34"/>
      <c r="G196" s="34"/>
      <c r="H196" s="34"/>
      <c r="I196" s="34">
        <f>F196*(G196+H196)</f>
        <v>0</v>
      </c>
      <c r="J196" s="34"/>
      <c r="K196" s="34"/>
      <c r="L196" s="34">
        <f>J196*K196</f>
        <v>0</v>
      </c>
      <c r="M196" s="34">
        <f>E196+I196+L196</f>
        <v>0</v>
      </c>
    </row>
    <row r="197" spans="1:13" ht="16.149999999999999" customHeight="1">
      <c r="A197" s="19"/>
      <c r="B197" s="19"/>
      <c r="C197" s="19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6.149999999999999" customHeight="1">
      <c r="A198" s="13">
        <v>253</v>
      </c>
      <c r="B198" s="30" t="s">
        <v>146</v>
      </c>
      <c r="C198" s="34">
        <f>SUM(M199:M199)</f>
        <v>0</v>
      </c>
      <c r="D198" s="41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6.149999999999999" customHeight="1">
      <c r="A199" s="13">
        <v>2531</v>
      </c>
      <c r="B199" s="30" t="s">
        <v>147</v>
      </c>
      <c r="C199" s="34"/>
      <c r="D199" s="34"/>
      <c r="E199" s="34">
        <f>C199*D199</f>
        <v>0</v>
      </c>
      <c r="F199" s="34"/>
      <c r="G199" s="34"/>
      <c r="H199" s="34"/>
      <c r="I199" s="34">
        <f>F199*(G199+H199)</f>
        <v>0</v>
      </c>
      <c r="J199" s="34"/>
      <c r="K199" s="34"/>
      <c r="L199" s="34">
        <f>J199*K199</f>
        <v>0</v>
      </c>
      <c r="M199" s="34">
        <f>E199+I199+L199</f>
        <v>0</v>
      </c>
    </row>
    <row r="200" spans="1:13" ht="16.149999999999999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6.149999999999999" customHeight="1">
      <c r="A201" s="19"/>
      <c r="B201" s="19"/>
      <c r="C201" s="19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6.149999999999999" customHeight="1">
      <c r="A202" s="13">
        <v>28</v>
      </c>
      <c r="B202" s="30" t="s">
        <v>148</v>
      </c>
      <c r="C202" s="34">
        <f>SUM(M203:M205)</f>
        <v>0</v>
      </c>
      <c r="D202" s="41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6.149999999999999" customHeight="1">
      <c r="A203" s="13">
        <v>283</v>
      </c>
      <c r="B203" s="30" t="s">
        <v>149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6.149999999999999" customHeight="1">
      <c r="A204" s="13">
        <v>283</v>
      </c>
      <c r="B204" s="30" t="s">
        <v>150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6.149999999999999" customHeight="1">
      <c r="A205" s="13">
        <v>284</v>
      </c>
      <c r="B205" s="30" t="s">
        <v>151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6.149999999999999" customHeight="1">
      <c r="A206" s="13">
        <v>29</v>
      </c>
      <c r="B206" s="30" t="s">
        <v>152</v>
      </c>
      <c r="C206" s="34">
        <f>M207</f>
        <v>0</v>
      </c>
      <c r="D206" s="47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6.149999999999999" customHeight="1">
      <c r="A207" s="13">
        <v>291</v>
      </c>
      <c r="B207" s="30" t="s">
        <v>153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6.149999999999999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ht="16.149999999999999" customHeight="1">
      <c r="A209" s="3"/>
      <c r="B209" s="7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6.149999999999999" customHeight="1">
      <c r="A210" s="27"/>
      <c r="B210" s="30" t="s">
        <v>154</v>
      </c>
      <c r="C210" s="34">
        <f>C214+C225+C230</f>
        <v>0</v>
      </c>
      <c r="D210" s="17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6.149999999999999" customHeight="1">
      <c r="A211" s="3"/>
      <c r="B211" s="24"/>
      <c r="C211" s="19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6.149999999999999" customHeight="1">
      <c r="A212" s="3"/>
      <c r="B212" s="28"/>
      <c r="C212" s="10" t="s">
        <v>155</v>
      </c>
      <c r="D212" s="12"/>
      <c r="E212" s="14"/>
      <c r="F212" s="48" t="s">
        <v>156</v>
      </c>
      <c r="G212" s="14"/>
      <c r="H212" s="48" t="s">
        <v>157</v>
      </c>
      <c r="I212" s="14"/>
      <c r="J212" s="49" t="s">
        <v>70</v>
      </c>
      <c r="K212" s="12"/>
      <c r="L212" s="14"/>
      <c r="M212" s="48" t="s">
        <v>70</v>
      </c>
    </row>
    <row r="213" spans="1:13" ht="16.149999999999999" customHeight="1">
      <c r="A213" s="7"/>
      <c r="B213" s="7"/>
      <c r="C213" s="19"/>
      <c r="D213" s="19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ht="16.149999999999999" customHeight="1">
      <c r="A214" s="13">
        <v>31</v>
      </c>
      <c r="B214" s="30" t="s">
        <v>158</v>
      </c>
      <c r="C214" s="32"/>
      <c r="D214" s="12"/>
      <c r="E214" s="41"/>
      <c r="F214" s="7"/>
      <c r="G214" s="7"/>
      <c r="H214" s="7"/>
      <c r="I214" s="7"/>
      <c r="J214" s="7"/>
      <c r="K214" s="7"/>
      <c r="L214" s="7"/>
      <c r="M214" s="7"/>
    </row>
    <row r="215" spans="1:13" ht="16.149999999999999" customHeight="1">
      <c r="A215" s="13">
        <v>311</v>
      </c>
      <c r="B215" s="30" t="s">
        <v>159</v>
      </c>
      <c r="C215" s="14"/>
      <c r="D215" s="12"/>
      <c r="E215" s="14"/>
      <c r="F215" s="12"/>
      <c r="G215" s="14"/>
      <c r="H215" s="12"/>
      <c r="I215" s="14"/>
      <c r="J215" s="11"/>
      <c r="K215" s="12"/>
      <c r="L215" s="34"/>
      <c r="M215" s="34"/>
    </row>
    <row r="216" spans="1:13" ht="16.149999999999999" customHeight="1">
      <c r="A216" s="13">
        <v>3111</v>
      </c>
      <c r="B216" s="30" t="s">
        <v>160</v>
      </c>
      <c r="C216" s="14">
        <v>0</v>
      </c>
      <c r="D216" s="12"/>
      <c r="E216" s="14"/>
      <c r="F216" s="50"/>
      <c r="G216" s="14"/>
      <c r="H216" s="12"/>
      <c r="I216" s="14"/>
      <c r="J216" s="51">
        <f>F216*H216</f>
        <v>0</v>
      </c>
      <c r="K216" s="12"/>
      <c r="L216" s="34"/>
      <c r="M216" s="43">
        <f>C216+J216</f>
        <v>0</v>
      </c>
    </row>
    <row r="217" spans="1:13" ht="16.149999999999999" customHeight="1">
      <c r="A217" s="13">
        <v>312</v>
      </c>
      <c r="B217" s="30" t="s">
        <v>161</v>
      </c>
      <c r="C217" s="14">
        <f>M218</f>
        <v>0</v>
      </c>
      <c r="D217" s="12"/>
      <c r="E217" s="14"/>
      <c r="F217" s="12"/>
      <c r="G217" s="14"/>
      <c r="H217" s="12"/>
      <c r="I217" s="14"/>
      <c r="J217" s="11"/>
      <c r="K217" s="12"/>
      <c r="L217" s="34"/>
      <c r="M217" s="34"/>
    </row>
    <row r="218" spans="1:13" ht="16.149999999999999" customHeight="1">
      <c r="A218" s="13">
        <v>3121</v>
      </c>
      <c r="B218" s="30" t="s">
        <v>162</v>
      </c>
      <c r="C218" s="14"/>
      <c r="D218" s="12"/>
      <c r="E218" s="14"/>
      <c r="F218" s="12"/>
      <c r="G218" s="14"/>
      <c r="H218" s="12"/>
      <c r="I218" s="14"/>
      <c r="J218" s="11">
        <f>F218*H218</f>
        <v>0</v>
      </c>
      <c r="K218" s="12"/>
      <c r="L218" s="34"/>
      <c r="M218" s="34">
        <f>C218+J218</f>
        <v>0</v>
      </c>
    </row>
    <row r="219" spans="1:13" ht="16.149999999999999" customHeight="1">
      <c r="A219" s="13">
        <v>313</v>
      </c>
      <c r="B219" s="30" t="s">
        <v>163</v>
      </c>
      <c r="C219" s="14">
        <f>M220</f>
        <v>0</v>
      </c>
      <c r="D219" s="12"/>
      <c r="E219" s="14"/>
      <c r="F219" s="12"/>
      <c r="G219" s="14"/>
      <c r="H219" s="12"/>
      <c r="I219" s="14"/>
      <c r="J219" s="11"/>
      <c r="K219" s="12"/>
      <c r="L219" s="34"/>
      <c r="M219" s="34"/>
    </row>
    <row r="220" spans="1:13" ht="16.149999999999999" customHeight="1">
      <c r="A220" s="13">
        <v>3131</v>
      </c>
      <c r="B220" s="30" t="s">
        <v>164</v>
      </c>
      <c r="C220" s="14"/>
      <c r="D220" s="12"/>
      <c r="E220" s="14"/>
      <c r="F220" s="12"/>
      <c r="G220" s="14"/>
      <c r="H220" s="12"/>
      <c r="I220" s="14"/>
      <c r="J220" s="11">
        <f>F220*H220</f>
        <v>0</v>
      </c>
      <c r="K220" s="12"/>
      <c r="L220" s="34"/>
      <c r="M220" s="34">
        <f>C220+J220</f>
        <v>0</v>
      </c>
    </row>
    <row r="221" spans="1:13" ht="16.149999999999999" customHeight="1">
      <c r="A221" s="46"/>
      <c r="B221" s="52"/>
      <c r="C221" s="14"/>
      <c r="D221" s="12"/>
      <c r="E221" s="14"/>
      <c r="F221" s="12"/>
      <c r="G221" s="14"/>
      <c r="H221" s="12"/>
      <c r="I221" s="14"/>
      <c r="J221" s="11">
        <f>F221*H221</f>
        <v>0</v>
      </c>
      <c r="K221" s="12"/>
      <c r="L221" s="34"/>
      <c r="M221" s="34">
        <f>C221+J221</f>
        <v>0</v>
      </c>
    </row>
    <row r="222" spans="1:13" ht="16.149999999999999" customHeight="1">
      <c r="A222" s="13">
        <v>323</v>
      </c>
      <c r="B222" s="30" t="s">
        <v>164</v>
      </c>
      <c r="C222" s="14"/>
      <c r="D222" s="12"/>
      <c r="E222" s="14"/>
      <c r="F222" s="12"/>
      <c r="G222" s="14"/>
      <c r="H222" s="12"/>
      <c r="I222" s="14"/>
      <c r="J222" s="11">
        <f>F222*H222</f>
        <v>0</v>
      </c>
      <c r="K222" s="12"/>
      <c r="L222" s="34"/>
      <c r="M222" s="34">
        <f>C222+J223</f>
        <v>0</v>
      </c>
    </row>
    <row r="223" spans="1:13" ht="16.149999999999999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16.149999999999999" customHeight="1">
      <c r="A224" s="7"/>
      <c r="B224" s="7"/>
      <c r="C224" s="7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6.149999999999999" customHeight="1">
      <c r="A225" s="13">
        <v>37</v>
      </c>
      <c r="B225" s="30" t="s">
        <v>165</v>
      </c>
      <c r="C225" s="34">
        <f>SUM(M228:M228)</f>
        <v>0</v>
      </c>
      <c r="D225" s="29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6.149999999999999" customHeight="1">
      <c r="A226" s="24"/>
      <c r="B226" s="24"/>
      <c r="C226" s="19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6.149999999999999" customHeight="1">
      <c r="A227" s="7"/>
      <c r="B227" s="53"/>
      <c r="C227" s="10" t="s">
        <v>155</v>
      </c>
      <c r="D227" s="12"/>
      <c r="E227" s="14"/>
      <c r="F227" s="48" t="s">
        <v>156</v>
      </c>
      <c r="G227" s="14"/>
      <c r="H227" s="48" t="s">
        <v>157</v>
      </c>
      <c r="I227" s="14"/>
      <c r="J227" s="49" t="s">
        <v>70</v>
      </c>
      <c r="K227" s="12"/>
      <c r="L227" s="14"/>
      <c r="M227" s="48" t="s">
        <v>70</v>
      </c>
    </row>
    <row r="228" spans="1:13" ht="16.149999999999999" customHeight="1">
      <c r="A228" s="13">
        <v>372</v>
      </c>
      <c r="B228" s="30" t="s">
        <v>166</v>
      </c>
      <c r="C228" s="14"/>
      <c r="D228" s="12"/>
      <c r="E228" s="14"/>
      <c r="F228" s="12"/>
      <c r="G228" s="14"/>
      <c r="H228" s="12"/>
      <c r="I228" s="34"/>
      <c r="J228" s="34"/>
      <c r="K228" s="34"/>
      <c r="L228" s="34"/>
      <c r="M228" s="34"/>
    </row>
    <row r="229" spans="1:13" ht="16.149999999999999" customHeight="1">
      <c r="A229" s="19"/>
      <c r="B229" s="19"/>
      <c r="C229" s="19"/>
      <c r="D229" s="19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16.149999999999999" customHeight="1">
      <c r="A230" s="13">
        <v>39</v>
      </c>
      <c r="B230" s="30" t="s">
        <v>152</v>
      </c>
      <c r="C230" s="14">
        <f>SUM(M231:M235)</f>
        <v>0</v>
      </c>
      <c r="D230" s="12"/>
      <c r="E230" s="41"/>
      <c r="F230" s="7"/>
      <c r="G230" s="7"/>
      <c r="H230" s="7"/>
      <c r="I230" s="7"/>
      <c r="J230" s="7"/>
      <c r="K230" s="7"/>
      <c r="L230" s="7"/>
      <c r="M230" s="7"/>
    </row>
    <row r="231" spans="1:13" ht="16.149999999999999" customHeight="1">
      <c r="A231" s="13">
        <v>391</v>
      </c>
      <c r="B231" s="30" t="s">
        <v>158</v>
      </c>
      <c r="C231" s="14"/>
      <c r="D231" s="12"/>
      <c r="E231" s="14"/>
      <c r="F231" s="12"/>
      <c r="G231" s="14"/>
      <c r="H231" s="12"/>
      <c r="I231" s="14"/>
      <c r="J231" s="11"/>
      <c r="K231" s="12"/>
      <c r="L231" s="34"/>
      <c r="M231" s="34"/>
    </row>
    <row r="232" spans="1:13" ht="16.149999999999999" customHeight="1">
      <c r="A232" s="13">
        <v>392</v>
      </c>
      <c r="B232" s="30" t="s">
        <v>167</v>
      </c>
      <c r="C232" s="14"/>
      <c r="D232" s="12"/>
      <c r="E232" s="14"/>
      <c r="F232" s="12"/>
      <c r="G232" s="14"/>
      <c r="H232" s="12"/>
      <c r="I232" s="14"/>
      <c r="J232" s="11"/>
      <c r="K232" s="12"/>
      <c r="L232" s="34"/>
      <c r="M232" s="34"/>
    </row>
    <row r="233" spans="1:13" ht="16.149999999999999" customHeight="1">
      <c r="A233" s="13">
        <v>393</v>
      </c>
      <c r="B233" s="30" t="s">
        <v>168</v>
      </c>
      <c r="C233" s="14"/>
      <c r="D233" s="12"/>
      <c r="E233" s="14"/>
      <c r="F233" s="12"/>
      <c r="G233" s="14"/>
      <c r="H233" s="12"/>
      <c r="I233" s="14"/>
      <c r="J233" s="11"/>
      <c r="K233" s="12"/>
      <c r="L233" s="34"/>
      <c r="M233" s="34"/>
    </row>
    <row r="234" spans="1:13" ht="16.149999999999999" customHeight="1">
      <c r="A234" s="13">
        <v>394</v>
      </c>
      <c r="B234" s="30" t="s">
        <v>169</v>
      </c>
      <c r="C234" s="14"/>
      <c r="D234" s="12"/>
      <c r="E234" s="14"/>
      <c r="F234" s="12"/>
      <c r="G234" s="14"/>
      <c r="H234" s="12"/>
      <c r="I234" s="14"/>
      <c r="J234" s="11"/>
      <c r="K234" s="12"/>
      <c r="L234" s="34"/>
      <c r="M234" s="34"/>
    </row>
    <row r="235" spans="1:13" ht="16.149999999999999" customHeight="1">
      <c r="A235" s="21">
        <v>395</v>
      </c>
      <c r="B235" s="54" t="s">
        <v>170</v>
      </c>
      <c r="C235" s="15"/>
      <c r="D235" s="20"/>
      <c r="E235" s="15"/>
      <c r="F235" s="20"/>
      <c r="G235" s="15"/>
      <c r="H235" s="20"/>
      <c r="I235" s="15"/>
      <c r="J235" s="16"/>
      <c r="K235" s="20"/>
      <c r="L235" s="55"/>
      <c r="M235" s="55"/>
    </row>
    <row r="236" spans="1:13" ht="16.149999999999999" customHeight="1">
      <c r="A236" s="3"/>
      <c r="B236" s="7"/>
      <c r="C236" s="7"/>
      <c r="D236" s="7"/>
      <c r="E236" s="7"/>
      <c r="F236" s="7"/>
      <c r="G236" s="3"/>
      <c r="H236" s="3"/>
      <c r="I236" s="3"/>
      <c r="J236" s="3"/>
      <c r="K236" s="3"/>
      <c r="L236" s="3"/>
      <c r="M236" s="3"/>
    </row>
    <row r="237" spans="1:13" ht="16.149999999999999" customHeight="1">
      <c r="A237" s="27"/>
      <c r="B237" s="10" t="s">
        <v>171</v>
      </c>
      <c r="C237" s="11"/>
      <c r="D237" s="11"/>
      <c r="E237" s="11"/>
      <c r="F237" s="12">
        <f>SUM(M239:M261)</f>
        <v>0</v>
      </c>
      <c r="G237" s="17"/>
      <c r="H237" s="4"/>
      <c r="I237" s="4"/>
      <c r="J237" s="4"/>
      <c r="K237" s="4"/>
      <c r="L237" s="4"/>
      <c r="M237" s="4"/>
    </row>
    <row r="238" spans="1:13" ht="16.149999999999999" customHeight="1">
      <c r="A238" s="3"/>
      <c r="B238" s="24"/>
      <c r="C238" s="24"/>
      <c r="D238" s="24"/>
      <c r="E238" s="19"/>
      <c r="F238" s="19"/>
      <c r="G238" s="7"/>
      <c r="H238" s="7"/>
      <c r="I238" s="7"/>
      <c r="J238" s="7"/>
      <c r="K238" s="7"/>
      <c r="L238" s="7"/>
      <c r="M238" s="7"/>
    </row>
    <row r="239" spans="1:13" ht="16.149999999999999" customHeight="1">
      <c r="A239" s="3"/>
      <c r="B239" s="3"/>
      <c r="C239" s="3"/>
      <c r="D239" s="28"/>
      <c r="E239" s="14"/>
      <c r="F239" s="49" t="s">
        <v>172</v>
      </c>
      <c r="G239" s="11"/>
      <c r="H239" s="12"/>
      <c r="I239" s="14"/>
      <c r="J239" s="48" t="s">
        <v>173</v>
      </c>
      <c r="K239" s="14"/>
      <c r="L239" s="11"/>
      <c r="M239" s="48" t="s">
        <v>70</v>
      </c>
    </row>
    <row r="240" spans="1:13" ht="16.149999999999999" customHeight="1">
      <c r="A240" s="7"/>
      <c r="B240" s="7"/>
      <c r="C240" s="7"/>
      <c r="D240" s="7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6.149999999999999" customHeight="1">
      <c r="A241" s="13">
        <v>41</v>
      </c>
      <c r="B241" s="10" t="s">
        <v>174</v>
      </c>
      <c r="C241" s="11"/>
      <c r="D241" s="12"/>
      <c r="E241" s="14"/>
      <c r="F241" s="11">
        <f>C76+C81+C87+C91</f>
        <v>0</v>
      </c>
      <c r="G241" s="11"/>
      <c r="H241" s="12"/>
      <c r="I241" s="14"/>
      <c r="J241" s="56">
        <v>0.01</v>
      </c>
      <c r="K241" s="14"/>
      <c r="L241" s="11"/>
      <c r="M241" s="12">
        <f>F241*J241</f>
        <v>0</v>
      </c>
    </row>
    <row r="242" spans="1:13" ht="16.149999999999999" customHeight="1">
      <c r="A242" s="46"/>
      <c r="B242" s="47"/>
      <c r="C242" s="11"/>
      <c r="D242" s="12"/>
      <c r="E242" s="14"/>
      <c r="F242" s="11"/>
      <c r="G242" s="11"/>
      <c r="H242" s="12"/>
      <c r="I242" s="14"/>
      <c r="J242" s="56"/>
      <c r="K242" s="14"/>
      <c r="L242" s="11"/>
      <c r="M242" s="12"/>
    </row>
    <row r="243" spans="1:13" ht="16.149999999999999" customHeight="1">
      <c r="A243" s="13">
        <v>42</v>
      </c>
      <c r="B243" s="10" t="s">
        <v>175</v>
      </c>
      <c r="C243" s="11"/>
      <c r="D243" s="12"/>
      <c r="E243" s="14"/>
      <c r="F243" s="11">
        <v>0</v>
      </c>
      <c r="G243" s="11"/>
      <c r="H243" s="12"/>
      <c r="I243" s="14"/>
      <c r="J243" s="56">
        <v>0.36</v>
      </c>
      <c r="K243" s="14"/>
      <c r="L243" s="11"/>
      <c r="M243" s="12">
        <f>F243*J243</f>
        <v>0</v>
      </c>
    </row>
    <row r="244" spans="1:13" ht="16.149999999999999" customHeight="1">
      <c r="A244" s="46"/>
      <c r="B244" s="47"/>
      <c r="C244" s="11"/>
      <c r="D244" s="12"/>
      <c r="E244" s="14"/>
      <c r="F244" s="11"/>
      <c r="G244" s="11"/>
      <c r="H244" s="12"/>
      <c r="I244" s="14"/>
      <c r="J244" s="56"/>
      <c r="K244" s="14"/>
      <c r="L244" s="11"/>
      <c r="M244" s="12"/>
    </row>
    <row r="245" spans="1:13" ht="16.149999999999999" customHeight="1">
      <c r="A245" s="13">
        <v>43</v>
      </c>
      <c r="B245" s="10" t="s">
        <v>176</v>
      </c>
      <c r="C245" s="11"/>
      <c r="D245" s="12"/>
      <c r="E245" s="14"/>
      <c r="F245" s="11">
        <f>C122</f>
        <v>0</v>
      </c>
      <c r="G245" s="11"/>
      <c r="H245" s="12"/>
      <c r="I245" s="14"/>
      <c r="J245" s="56">
        <v>0.38</v>
      </c>
      <c r="K245" s="14"/>
      <c r="L245" s="11"/>
      <c r="M245" s="12">
        <f>F245*J245</f>
        <v>0</v>
      </c>
    </row>
    <row r="246" spans="1:13" ht="16.149999999999999" customHeight="1">
      <c r="A246" s="46"/>
      <c r="B246" s="47"/>
      <c r="C246" s="11"/>
      <c r="D246" s="12"/>
      <c r="E246" s="14"/>
      <c r="F246" s="11"/>
      <c r="G246" s="11"/>
      <c r="H246" s="12"/>
      <c r="I246" s="14"/>
      <c r="J246" s="56"/>
      <c r="K246" s="14"/>
      <c r="L246" s="11"/>
      <c r="M246" s="12"/>
    </row>
    <row r="247" spans="1:13" ht="16.149999999999999" customHeight="1">
      <c r="A247" s="13">
        <v>44</v>
      </c>
      <c r="B247" s="10" t="s">
        <v>177</v>
      </c>
      <c r="C247" s="11"/>
      <c r="D247" s="12"/>
      <c r="E247" s="14"/>
      <c r="F247" s="11">
        <f>C128+C178</f>
        <v>0</v>
      </c>
      <c r="G247" s="11"/>
      <c r="H247" s="12"/>
      <c r="I247" s="14"/>
      <c r="J247" s="56">
        <v>0.47</v>
      </c>
      <c r="K247" s="14"/>
      <c r="L247" s="11"/>
      <c r="M247" s="12">
        <f>F247*J247</f>
        <v>0</v>
      </c>
    </row>
    <row r="248" spans="1:13" ht="16.149999999999999" customHeight="1">
      <c r="A248" s="46"/>
      <c r="B248" s="47"/>
      <c r="C248" s="11"/>
      <c r="D248" s="12"/>
      <c r="E248" s="14"/>
      <c r="F248" s="11"/>
      <c r="G248" s="11"/>
      <c r="H248" s="12"/>
      <c r="I248" s="14"/>
      <c r="J248" s="56"/>
      <c r="K248" s="14"/>
      <c r="L248" s="11"/>
      <c r="M248" s="12"/>
    </row>
    <row r="249" spans="1:13" ht="16.149999999999999" customHeight="1">
      <c r="A249" s="13">
        <v>45</v>
      </c>
      <c r="B249" s="10" t="s">
        <v>178</v>
      </c>
      <c r="C249" s="11"/>
      <c r="D249" s="12"/>
      <c r="E249" s="14"/>
      <c r="F249" s="11"/>
      <c r="G249" s="11"/>
      <c r="H249" s="12"/>
      <c r="I249" s="14"/>
      <c r="J249" s="56">
        <v>0.5</v>
      </c>
      <c r="K249" s="14"/>
      <c r="L249" s="11"/>
      <c r="M249" s="12">
        <f>F249*J249</f>
        <v>0</v>
      </c>
    </row>
    <row r="250" spans="1:13" ht="16.149999999999999" customHeight="1">
      <c r="A250" s="46"/>
      <c r="B250" s="47"/>
      <c r="C250" s="11"/>
      <c r="D250" s="12"/>
      <c r="E250" s="14"/>
      <c r="F250" s="11"/>
      <c r="G250" s="11"/>
      <c r="H250" s="12"/>
      <c r="I250" s="14"/>
      <c r="J250" s="56"/>
      <c r="K250" s="14"/>
      <c r="L250" s="11"/>
      <c r="M250" s="12"/>
    </row>
    <row r="251" spans="1:13" ht="16.149999999999999" customHeight="1">
      <c r="A251" s="13">
        <v>46</v>
      </c>
      <c r="B251" s="10" t="s">
        <v>179</v>
      </c>
      <c r="C251" s="11"/>
      <c r="D251" s="12"/>
      <c r="E251" s="14"/>
      <c r="F251" s="11">
        <f>C214</f>
        <v>0</v>
      </c>
      <c r="G251" s="11"/>
      <c r="H251" s="12"/>
      <c r="I251" s="14"/>
      <c r="J251" s="56">
        <v>0.3</v>
      </c>
      <c r="K251" s="14"/>
      <c r="L251" s="11"/>
      <c r="M251" s="12">
        <f>F251*J251</f>
        <v>0</v>
      </c>
    </row>
    <row r="252" spans="1:13" ht="16.149999999999999" customHeight="1">
      <c r="A252" s="46"/>
      <c r="B252" s="47"/>
      <c r="C252" s="11"/>
      <c r="D252" s="12"/>
      <c r="E252" s="14"/>
      <c r="F252" s="11"/>
      <c r="G252" s="11"/>
      <c r="H252" s="12"/>
      <c r="I252" s="14"/>
      <c r="J252" s="56"/>
      <c r="K252" s="14"/>
      <c r="L252" s="11"/>
      <c r="M252" s="12"/>
    </row>
    <row r="253" spans="1:13" ht="16.149999999999999" customHeight="1">
      <c r="A253" s="13">
        <v>47</v>
      </c>
      <c r="B253" s="10" t="s">
        <v>180</v>
      </c>
      <c r="C253" s="11"/>
      <c r="D253" s="12"/>
      <c r="E253" s="14"/>
      <c r="F253" s="11"/>
      <c r="G253" s="11"/>
      <c r="H253" s="12"/>
      <c r="I253" s="14"/>
      <c r="J253" s="56">
        <v>0.38</v>
      </c>
      <c r="K253" s="14"/>
      <c r="L253" s="11"/>
      <c r="M253" s="12">
        <f>F253*J253</f>
        <v>0</v>
      </c>
    </row>
    <row r="254" spans="1:13" ht="16.149999999999999" customHeight="1">
      <c r="A254" s="46"/>
      <c r="B254" s="47"/>
      <c r="C254" s="11"/>
      <c r="D254" s="12"/>
      <c r="E254" s="14"/>
      <c r="F254" s="11"/>
      <c r="G254" s="11"/>
      <c r="H254" s="12"/>
      <c r="I254" s="14"/>
      <c r="J254" s="56"/>
      <c r="K254" s="14"/>
      <c r="L254" s="11"/>
      <c r="M254" s="12"/>
    </row>
    <row r="255" spans="1:13" ht="16.149999999999999" customHeight="1">
      <c r="A255" s="13">
        <v>48</v>
      </c>
      <c r="B255" s="10" t="s">
        <v>181</v>
      </c>
      <c r="C255" s="11"/>
      <c r="D255" s="12"/>
      <c r="E255" s="14"/>
      <c r="F255" s="11"/>
      <c r="G255" s="11"/>
      <c r="H255" s="12"/>
      <c r="I255" s="14"/>
      <c r="J255" s="56">
        <v>0.38</v>
      </c>
      <c r="K255" s="14"/>
      <c r="L255" s="11"/>
      <c r="M255" s="12">
        <f>F255*J255</f>
        <v>0</v>
      </c>
    </row>
    <row r="256" spans="1:13" ht="16.149999999999999" customHeight="1">
      <c r="A256" s="46"/>
      <c r="B256" s="47"/>
      <c r="C256" s="11"/>
      <c r="D256" s="12"/>
      <c r="E256" s="14"/>
      <c r="F256" s="11"/>
      <c r="G256" s="11"/>
      <c r="H256" s="12"/>
      <c r="I256" s="14"/>
      <c r="J256" s="56"/>
      <c r="K256" s="14"/>
      <c r="L256" s="11"/>
      <c r="M256" s="12"/>
    </row>
    <row r="257" spans="1:13" ht="16.149999999999999" customHeight="1">
      <c r="A257" s="9" t="s">
        <v>32</v>
      </c>
      <c r="B257" s="10" t="s">
        <v>182</v>
      </c>
      <c r="C257" s="11"/>
      <c r="D257" s="12"/>
      <c r="E257" s="14"/>
      <c r="F257" s="11"/>
      <c r="G257" s="11"/>
      <c r="H257" s="12"/>
      <c r="I257" s="14"/>
      <c r="J257" s="56">
        <v>0.4</v>
      </c>
      <c r="K257" s="14"/>
      <c r="L257" s="11"/>
      <c r="M257" s="12">
        <f>F257*J257</f>
        <v>0</v>
      </c>
    </row>
    <row r="258" spans="1:13" ht="16.149999999999999" customHeight="1">
      <c r="A258" s="46"/>
      <c r="B258" s="47"/>
      <c r="C258" s="11"/>
      <c r="D258" s="12"/>
      <c r="E258" s="14"/>
      <c r="F258" s="11"/>
      <c r="G258" s="11"/>
      <c r="H258" s="12"/>
      <c r="I258" s="14"/>
      <c r="J258" s="56"/>
      <c r="K258" s="14"/>
      <c r="L258" s="11"/>
      <c r="M258" s="12"/>
    </row>
    <row r="259" spans="1:13" ht="16.149999999999999" customHeight="1">
      <c r="A259" s="9" t="s">
        <v>34</v>
      </c>
      <c r="B259" s="10" t="s">
        <v>183</v>
      </c>
      <c r="C259" s="11"/>
      <c r="D259" s="12"/>
      <c r="E259" s="14"/>
      <c r="F259" s="11"/>
      <c r="G259" s="11"/>
      <c r="H259" s="12"/>
      <c r="I259" s="14"/>
      <c r="J259" s="56">
        <v>0.4</v>
      </c>
      <c r="K259" s="14"/>
      <c r="L259" s="11"/>
      <c r="M259" s="12">
        <f>F259*J259</f>
        <v>0</v>
      </c>
    </row>
    <row r="260" spans="1:13" ht="16.149999999999999" customHeight="1">
      <c r="A260" s="46"/>
      <c r="B260" s="47"/>
      <c r="C260" s="11"/>
      <c r="D260" s="12"/>
      <c r="E260" s="14"/>
      <c r="F260" s="11"/>
      <c r="G260" s="11"/>
      <c r="H260" s="12"/>
      <c r="I260" s="14"/>
      <c r="J260" s="56"/>
      <c r="K260" s="14"/>
      <c r="L260" s="11"/>
      <c r="M260" s="12"/>
    </row>
    <row r="261" spans="1:13" ht="16.149999999999999" customHeight="1">
      <c r="A261" s="9" t="s">
        <v>34</v>
      </c>
      <c r="B261" s="10" t="s">
        <v>184</v>
      </c>
      <c r="C261" s="11"/>
      <c r="D261" s="12"/>
      <c r="E261" s="14"/>
      <c r="F261" s="11">
        <f>J294</f>
        <v>0</v>
      </c>
      <c r="G261" s="11"/>
      <c r="H261" s="12"/>
      <c r="I261" s="14"/>
      <c r="J261" s="56">
        <v>0.4</v>
      </c>
      <c r="K261" s="14"/>
      <c r="L261" s="11"/>
      <c r="M261" s="12">
        <f>F261*J261</f>
        <v>0</v>
      </c>
    </row>
    <row r="262" spans="1:13" ht="16.149999999999999" customHeight="1">
      <c r="A262" s="24"/>
      <c r="B262" s="24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6.149999999999999" customHeight="1">
      <c r="A263" s="7"/>
      <c r="B263" s="53"/>
      <c r="C263" s="30" t="s">
        <v>71</v>
      </c>
      <c r="D263" s="30" t="s">
        <v>185</v>
      </c>
      <c r="E263" s="30" t="s">
        <v>186</v>
      </c>
      <c r="F263" s="30" t="s">
        <v>70</v>
      </c>
      <c r="G263" s="14"/>
      <c r="H263" s="11"/>
      <c r="I263" s="48" t="s">
        <v>187</v>
      </c>
      <c r="J263" s="30" t="s">
        <v>173</v>
      </c>
      <c r="K263" s="14"/>
      <c r="L263" s="48" t="s">
        <v>188</v>
      </c>
      <c r="M263" s="30" t="s">
        <v>70</v>
      </c>
    </row>
    <row r="264" spans="1:13" ht="16.149999999999999" customHeight="1">
      <c r="A264" s="13">
        <v>562</v>
      </c>
      <c r="B264" s="30" t="s">
        <v>189</v>
      </c>
      <c r="C264" s="34">
        <f>SUM(M265:M266)</f>
        <v>0</v>
      </c>
      <c r="D264" s="47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6.149999999999999" customHeight="1">
      <c r="A265" s="13">
        <v>5626</v>
      </c>
      <c r="B265" s="30" t="s">
        <v>190</v>
      </c>
      <c r="C265" s="34"/>
      <c r="D265" s="34"/>
      <c r="E265" s="34"/>
      <c r="F265" s="34">
        <f>C265*D265</f>
        <v>0</v>
      </c>
      <c r="G265" s="14"/>
      <c r="H265" s="11"/>
      <c r="I265" s="12"/>
      <c r="J265" s="34"/>
      <c r="K265" s="14"/>
      <c r="L265" s="12">
        <f>F265*J265/100</f>
        <v>0</v>
      </c>
      <c r="M265" s="34">
        <f>F265-L265</f>
        <v>0</v>
      </c>
    </row>
    <row r="266" spans="1:13" ht="16.149999999999999" customHeight="1">
      <c r="A266" s="13">
        <v>5627</v>
      </c>
      <c r="B266" s="30" t="s">
        <v>16</v>
      </c>
      <c r="C266" s="34"/>
      <c r="D266" s="34"/>
      <c r="E266" s="34"/>
      <c r="F266" s="34">
        <f>C266*D266</f>
        <v>0</v>
      </c>
      <c r="G266" s="14"/>
      <c r="H266" s="11"/>
      <c r="I266" s="12"/>
      <c r="J266" s="34"/>
      <c r="K266" s="14"/>
      <c r="L266" s="12">
        <f>F266*J266/100</f>
        <v>0</v>
      </c>
      <c r="M266" s="34">
        <f>F266-L266</f>
        <v>0</v>
      </c>
    </row>
    <row r="267" spans="1:13" ht="16.149999999999999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1:13" ht="16.149999999999999" customHeight="1">
      <c r="A268" s="3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</row>
    <row r="269" spans="1:13" ht="16.149999999999999" customHeight="1">
      <c r="A269" s="27"/>
      <c r="B269" s="22" t="s">
        <v>191</v>
      </c>
      <c r="C269" s="16"/>
      <c r="D269" s="16"/>
      <c r="E269" s="57">
        <f>E271+E281+E288+E297+E304+E306+E318</f>
        <v>0</v>
      </c>
      <c r="F269" s="33"/>
      <c r="G269" s="8"/>
      <c r="H269" s="8"/>
      <c r="I269" s="8"/>
      <c r="J269" s="8"/>
      <c r="K269" s="4"/>
      <c r="L269" s="4"/>
      <c r="M269" s="4"/>
    </row>
    <row r="270" spans="1:13" ht="16.149999999999999" customHeight="1">
      <c r="A270" s="7"/>
      <c r="B270" s="7"/>
      <c r="C270" s="7"/>
      <c r="D270" s="7"/>
      <c r="E270" s="53"/>
      <c r="F270" s="30" t="s">
        <v>71</v>
      </c>
      <c r="G270" s="30" t="s">
        <v>185</v>
      </c>
      <c r="H270" s="30" t="s">
        <v>192</v>
      </c>
      <c r="I270" s="30" t="s">
        <v>186</v>
      </c>
      <c r="J270" s="30" t="s">
        <v>70</v>
      </c>
      <c r="K270" s="29"/>
      <c r="L270" s="3"/>
      <c r="M270" s="3"/>
    </row>
    <row r="271" spans="1:13" ht="16.149999999999999" customHeight="1">
      <c r="A271" s="13">
        <v>61</v>
      </c>
      <c r="B271" s="10" t="s">
        <v>193</v>
      </c>
      <c r="C271" s="11"/>
      <c r="D271" s="12"/>
      <c r="E271" s="34">
        <f>SUM(J272:J278)</f>
        <v>0</v>
      </c>
      <c r="F271" s="47"/>
      <c r="G271" s="19"/>
      <c r="H271" s="19"/>
      <c r="I271" s="19"/>
      <c r="J271" s="19"/>
      <c r="K271" s="3"/>
      <c r="L271" s="3"/>
      <c r="M271" s="3"/>
    </row>
    <row r="272" spans="1:13" ht="16.149999999999999" customHeight="1">
      <c r="A272" s="13">
        <v>611</v>
      </c>
      <c r="B272" s="10" t="s">
        <v>194</v>
      </c>
      <c r="C272" s="11"/>
      <c r="D272" s="11"/>
      <c r="E272" s="12"/>
      <c r="F272" s="34"/>
      <c r="G272" s="34"/>
      <c r="H272" s="34"/>
      <c r="I272" s="34"/>
      <c r="J272" s="34">
        <f t="shared" ref="J272:J278" si="0">F272*G272</f>
        <v>0</v>
      </c>
      <c r="K272" s="29"/>
      <c r="L272" s="3"/>
      <c r="M272" s="3"/>
    </row>
    <row r="273" spans="1:13" ht="16.149999999999999" customHeight="1">
      <c r="A273" s="13">
        <v>612</v>
      </c>
      <c r="B273" s="10" t="s">
        <v>195</v>
      </c>
      <c r="C273" s="11"/>
      <c r="D273" s="11"/>
      <c r="E273" s="12"/>
      <c r="F273" s="34"/>
      <c r="G273" s="34"/>
      <c r="H273" s="34"/>
      <c r="I273" s="34"/>
      <c r="J273" s="34">
        <f t="shared" si="0"/>
        <v>0</v>
      </c>
      <c r="K273" s="29"/>
      <c r="L273" s="3"/>
      <c r="M273" s="3"/>
    </row>
    <row r="274" spans="1:13" ht="16.149999999999999" customHeight="1">
      <c r="A274" s="13">
        <v>613</v>
      </c>
      <c r="B274" s="10" t="s">
        <v>196</v>
      </c>
      <c r="C274" s="11"/>
      <c r="D274" s="11"/>
      <c r="E274" s="12"/>
      <c r="F274" s="34">
        <v>45</v>
      </c>
      <c r="G274" s="34"/>
      <c r="H274" s="34"/>
      <c r="I274" s="34"/>
      <c r="J274" s="34">
        <f t="shared" si="0"/>
        <v>0</v>
      </c>
      <c r="K274" s="29"/>
      <c r="L274" s="3"/>
      <c r="M274" s="3"/>
    </row>
    <row r="275" spans="1:13" ht="16.149999999999999" customHeight="1">
      <c r="A275" s="13">
        <v>614</v>
      </c>
      <c r="B275" s="10" t="s">
        <v>197</v>
      </c>
      <c r="C275" s="11"/>
      <c r="D275" s="11"/>
      <c r="E275" s="12"/>
      <c r="F275" s="34"/>
      <c r="G275" s="34"/>
      <c r="H275" s="34"/>
      <c r="I275" s="34"/>
      <c r="J275" s="34">
        <f t="shared" si="0"/>
        <v>0</v>
      </c>
      <c r="K275" s="29"/>
      <c r="L275" s="3"/>
      <c r="M275" s="3"/>
    </row>
    <row r="276" spans="1:13" ht="16.149999999999999" customHeight="1">
      <c r="A276" s="13">
        <v>615</v>
      </c>
      <c r="B276" s="10" t="s">
        <v>198</v>
      </c>
      <c r="C276" s="11"/>
      <c r="D276" s="11"/>
      <c r="E276" s="12"/>
      <c r="F276" s="34"/>
      <c r="G276" s="34"/>
      <c r="H276" s="34"/>
      <c r="I276" s="34"/>
      <c r="J276" s="34">
        <f t="shared" si="0"/>
        <v>0</v>
      </c>
      <c r="K276" s="29"/>
      <c r="L276" s="3"/>
      <c r="M276" s="3"/>
    </row>
    <row r="277" spans="1:13" ht="16.149999999999999" customHeight="1">
      <c r="A277" s="13">
        <v>616</v>
      </c>
      <c r="B277" s="10" t="s">
        <v>199</v>
      </c>
      <c r="C277" s="11"/>
      <c r="D277" s="11"/>
      <c r="E277" s="12"/>
      <c r="F277" s="34"/>
      <c r="G277" s="34"/>
      <c r="H277" s="34"/>
      <c r="I277" s="34"/>
      <c r="J277" s="34">
        <f t="shared" si="0"/>
        <v>0</v>
      </c>
      <c r="K277" s="29"/>
      <c r="L277" s="3"/>
      <c r="M277" s="3"/>
    </row>
    <row r="278" spans="1:13" ht="16.149999999999999" customHeight="1">
      <c r="A278" s="13">
        <v>617</v>
      </c>
      <c r="B278" s="10" t="s">
        <v>16</v>
      </c>
      <c r="C278" s="11"/>
      <c r="D278" s="11"/>
      <c r="E278" s="12"/>
      <c r="F278" s="34"/>
      <c r="G278" s="34"/>
      <c r="H278" s="34"/>
      <c r="I278" s="34"/>
      <c r="J278" s="34">
        <f t="shared" si="0"/>
        <v>0</v>
      </c>
      <c r="K278" s="29"/>
      <c r="L278" s="3"/>
      <c r="M278" s="3"/>
    </row>
    <row r="279" spans="1:13" ht="16.149999999999999" customHeight="1">
      <c r="A279" s="18"/>
      <c r="B279" s="19"/>
      <c r="C279" s="11"/>
      <c r="D279" s="11"/>
      <c r="E279" s="11"/>
      <c r="F279" s="11"/>
      <c r="G279" s="11"/>
      <c r="H279" s="11"/>
      <c r="I279" s="11"/>
      <c r="J279" s="11"/>
      <c r="K279" s="3"/>
      <c r="L279" s="3"/>
      <c r="M279" s="3"/>
    </row>
    <row r="280" spans="1:13" ht="16.149999999999999" customHeight="1">
      <c r="A280" s="19"/>
      <c r="B280" s="19"/>
      <c r="C280" s="19"/>
      <c r="D280" s="19"/>
      <c r="E280" s="19"/>
      <c r="F280" s="24"/>
      <c r="G280" s="24"/>
      <c r="H280" s="24"/>
      <c r="I280" s="24"/>
      <c r="J280" s="24"/>
      <c r="K280" s="3"/>
      <c r="L280" s="3"/>
      <c r="M280" s="3"/>
    </row>
    <row r="281" spans="1:13" ht="16.149999999999999" customHeight="1">
      <c r="A281" s="13">
        <v>63</v>
      </c>
      <c r="B281" s="10" t="s">
        <v>200</v>
      </c>
      <c r="C281" s="11"/>
      <c r="D281" s="12"/>
      <c r="E281" s="34">
        <f>SUM(J282:J285)</f>
        <v>0</v>
      </c>
      <c r="F281" s="41"/>
      <c r="G281" s="7"/>
      <c r="H281" s="7"/>
      <c r="I281" s="7"/>
      <c r="J281" s="7"/>
      <c r="K281" s="3"/>
      <c r="L281" s="3"/>
      <c r="M281" s="3"/>
    </row>
    <row r="282" spans="1:13" ht="16.149999999999999" customHeight="1">
      <c r="A282" s="13">
        <v>631</v>
      </c>
      <c r="B282" s="10" t="s">
        <v>201</v>
      </c>
      <c r="C282" s="11"/>
      <c r="D282" s="11"/>
      <c r="E282" s="12"/>
      <c r="F282" s="34"/>
      <c r="G282" s="58"/>
      <c r="H282" s="34"/>
      <c r="I282" s="34"/>
      <c r="J282" s="34">
        <f>F282*G282</f>
        <v>0</v>
      </c>
      <c r="K282" s="29"/>
      <c r="L282" s="3"/>
      <c r="M282" s="3"/>
    </row>
    <row r="283" spans="1:13" ht="16.149999999999999" customHeight="1">
      <c r="A283" s="13">
        <v>632</v>
      </c>
      <c r="B283" s="10" t="s">
        <v>202</v>
      </c>
      <c r="C283" s="11"/>
      <c r="D283" s="11"/>
      <c r="E283" s="12"/>
      <c r="F283" s="34"/>
      <c r="G283" s="34"/>
      <c r="H283" s="34"/>
      <c r="I283" s="34"/>
      <c r="J283" s="34">
        <f>F283*G283</f>
        <v>0</v>
      </c>
      <c r="K283" s="29"/>
      <c r="L283" s="3"/>
      <c r="M283" s="3"/>
    </row>
    <row r="284" spans="1:13" ht="16.149999999999999" customHeight="1">
      <c r="A284" s="13">
        <v>633</v>
      </c>
      <c r="B284" s="10" t="s">
        <v>203</v>
      </c>
      <c r="C284" s="11"/>
      <c r="D284" s="11"/>
      <c r="E284" s="12"/>
      <c r="F284" s="34"/>
      <c r="G284" s="34"/>
      <c r="H284" s="34"/>
      <c r="I284" s="30" t="s">
        <v>204</v>
      </c>
      <c r="J284" s="34">
        <f>F284*G284*H284</f>
        <v>0</v>
      </c>
      <c r="K284" s="29"/>
      <c r="L284" s="3"/>
      <c r="M284" s="3"/>
    </row>
    <row r="285" spans="1:13" ht="16.149999999999999" customHeight="1">
      <c r="A285" s="21">
        <v>634</v>
      </c>
      <c r="B285" s="22" t="s">
        <v>205</v>
      </c>
      <c r="C285" s="16"/>
      <c r="D285" s="16"/>
      <c r="E285" s="20"/>
      <c r="F285" s="55"/>
      <c r="G285" s="55"/>
      <c r="H285" s="55"/>
      <c r="I285" s="55"/>
      <c r="J285" s="55">
        <f>F285*G285</f>
        <v>0</v>
      </c>
      <c r="K285" s="29"/>
      <c r="L285" s="3"/>
      <c r="M285" s="3"/>
    </row>
    <row r="286" spans="1:13" ht="16.149999999999999" customHeight="1">
      <c r="A286" s="3"/>
      <c r="B286" s="3"/>
      <c r="C286" s="3"/>
      <c r="D286" s="3"/>
      <c r="E286" s="3"/>
      <c r="F286" s="7"/>
      <c r="G286" s="7"/>
      <c r="H286" s="7"/>
      <c r="I286" s="7"/>
      <c r="J286" s="7"/>
      <c r="K286" s="3"/>
      <c r="L286" s="3"/>
      <c r="M286" s="3"/>
    </row>
    <row r="287" spans="1:13" ht="16.149999999999999" customHeight="1">
      <c r="A287" s="7"/>
      <c r="B287" s="7"/>
      <c r="C287" s="7"/>
      <c r="D287" s="7"/>
      <c r="E287" s="53"/>
      <c r="F287" s="30" t="s">
        <v>71</v>
      </c>
      <c r="G287" s="30" t="s">
        <v>185</v>
      </c>
      <c r="H287" s="30" t="s">
        <v>192</v>
      </c>
      <c r="I287" s="30" t="s">
        <v>186</v>
      </c>
      <c r="J287" s="30" t="s">
        <v>70</v>
      </c>
      <c r="K287" s="29"/>
      <c r="L287" s="3"/>
      <c r="M287" s="3"/>
    </row>
    <row r="288" spans="1:13" ht="16.149999999999999" customHeight="1">
      <c r="A288" s="13">
        <v>64</v>
      </c>
      <c r="B288" s="10" t="s">
        <v>206</v>
      </c>
      <c r="C288" s="11"/>
      <c r="D288" s="12"/>
      <c r="E288" s="34">
        <f>SUM(J289:J295)</f>
        <v>0</v>
      </c>
      <c r="F288" s="47"/>
      <c r="G288" s="19"/>
      <c r="H288" s="19"/>
      <c r="I288" s="19"/>
      <c r="J288" s="19"/>
      <c r="K288" s="3"/>
      <c r="L288" s="3"/>
      <c r="M288" s="3"/>
    </row>
    <row r="289" spans="1:13" ht="16.149999999999999" customHeight="1">
      <c r="A289" s="13">
        <v>641</v>
      </c>
      <c r="B289" s="10" t="s">
        <v>207</v>
      </c>
      <c r="C289" s="11"/>
      <c r="D289" s="11"/>
      <c r="E289" s="12"/>
      <c r="F289" s="34"/>
      <c r="G289" s="34"/>
      <c r="H289" s="34"/>
      <c r="I289" s="34"/>
      <c r="J289" s="34">
        <f>F289*G289*H289</f>
        <v>0</v>
      </c>
      <c r="K289" s="29"/>
      <c r="L289" s="3"/>
      <c r="M289" s="3"/>
    </row>
    <row r="290" spans="1:13" ht="16.149999999999999" customHeight="1">
      <c r="A290" s="13">
        <v>641</v>
      </c>
      <c r="B290" s="10" t="s">
        <v>208</v>
      </c>
      <c r="C290" s="11"/>
      <c r="D290" s="11"/>
      <c r="E290" s="12"/>
      <c r="F290" s="34"/>
      <c r="G290" s="34"/>
      <c r="H290" s="34"/>
      <c r="I290" s="34"/>
      <c r="J290" s="34">
        <f>F290*G290*H290</f>
        <v>0</v>
      </c>
      <c r="K290" s="29"/>
      <c r="L290" s="3"/>
      <c r="M290" s="3"/>
    </row>
    <row r="291" spans="1:13" ht="16.149999999999999" customHeight="1">
      <c r="A291" s="13">
        <v>642</v>
      </c>
      <c r="B291" s="10" t="s">
        <v>209</v>
      </c>
      <c r="C291" s="11"/>
      <c r="D291" s="11"/>
      <c r="E291" s="12"/>
      <c r="F291" s="34"/>
      <c r="G291" s="34"/>
      <c r="H291" s="34"/>
      <c r="I291" s="34"/>
      <c r="J291" s="34">
        <f>F291*G291</f>
        <v>0</v>
      </c>
      <c r="K291" s="29"/>
      <c r="L291" s="3"/>
      <c r="M291" s="3"/>
    </row>
    <row r="292" spans="1:13" ht="16.149999999999999" customHeight="1">
      <c r="A292" s="13">
        <v>643</v>
      </c>
      <c r="B292" s="10" t="s">
        <v>203</v>
      </c>
      <c r="C292" s="11"/>
      <c r="D292" s="11"/>
      <c r="E292" s="12"/>
      <c r="F292" s="34"/>
      <c r="G292" s="34"/>
      <c r="H292" s="34"/>
      <c r="I292" s="34"/>
      <c r="J292" s="34">
        <f>F292*G292</f>
        <v>0</v>
      </c>
      <c r="K292" s="29"/>
      <c r="L292" s="3"/>
      <c r="M292" s="3"/>
    </row>
    <row r="293" spans="1:13" ht="16.149999999999999" customHeight="1">
      <c r="A293" s="13">
        <v>644</v>
      </c>
      <c r="B293" s="10" t="s">
        <v>210</v>
      </c>
      <c r="C293" s="11"/>
      <c r="D293" s="11"/>
      <c r="E293" s="12"/>
      <c r="F293" s="34"/>
      <c r="G293" s="34"/>
      <c r="H293" s="34">
        <v>4</v>
      </c>
      <c r="I293" s="34"/>
      <c r="J293" s="34">
        <f>F293*G293*H293</f>
        <v>0</v>
      </c>
      <c r="K293" s="29"/>
      <c r="L293" s="3"/>
      <c r="M293" s="3"/>
    </row>
    <row r="294" spans="1:13" ht="16.149999999999999" customHeight="1">
      <c r="A294" s="13">
        <v>644</v>
      </c>
      <c r="B294" s="10" t="s">
        <v>211</v>
      </c>
      <c r="C294" s="11"/>
      <c r="D294" s="11"/>
      <c r="E294" s="12"/>
      <c r="F294" s="34"/>
      <c r="G294" s="34"/>
      <c r="H294" s="34">
        <v>4</v>
      </c>
      <c r="I294" s="34"/>
      <c r="J294" s="34">
        <f>F294*G294*H294</f>
        <v>0</v>
      </c>
      <c r="K294" s="29"/>
      <c r="L294" s="3"/>
      <c r="M294" s="3"/>
    </row>
    <row r="295" spans="1:13" ht="16.149999999999999" customHeight="1">
      <c r="A295" s="13">
        <v>644</v>
      </c>
      <c r="B295" s="10" t="s">
        <v>212</v>
      </c>
      <c r="C295" s="11"/>
      <c r="D295" s="11"/>
      <c r="E295" s="12"/>
      <c r="F295" s="34"/>
      <c r="G295" s="34"/>
      <c r="H295" s="34"/>
      <c r="I295" s="34"/>
      <c r="J295" s="34">
        <f>F295*G295</f>
        <v>0</v>
      </c>
      <c r="K295" s="29"/>
      <c r="L295" s="3"/>
      <c r="M295" s="3"/>
    </row>
    <row r="296" spans="1:13" ht="16.149999999999999" customHeight="1">
      <c r="A296" s="19"/>
      <c r="B296" s="19"/>
      <c r="C296" s="19"/>
      <c r="D296" s="19"/>
      <c r="E296" s="19"/>
      <c r="F296" s="24"/>
      <c r="G296" s="24"/>
      <c r="H296" s="24"/>
      <c r="I296" s="24"/>
      <c r="J296" s="24"/>
      <c r="K296" s="3"/>
      <c r="L296" s="3"/>
      <c r="M296" s="3"/>
    </row>
    <row r="297" spans="1:13" ht="16.149999999999999" customHeight="1">
      <c r="A297" s="13">
        <v>65</v>
      </c>
      <c r="B297" s="10" t="s">
        <v>213</v>
      </c>
      <c r="C297" s="11"/>
      <c r="D297" s="12"/>
      <c r="E297" s="34">
        <f>SUM(J298:J301)</f>
        <v>0</v>
      </c>
      <c r="F297" s="41"/>
      <c r="G297" s="7"/>
      <c r="H297" s="7"/>
      <c r="I297" s="7"/>
      <c r="J297" s="7"/>
      <c r="K297" s="3"/>
      <c r="L297" s="3"/>
      <c r="M297" s="3"/>
    </row>
    <row r="298" spans="1:13" ht="16.149999999999999" customHeight="1">
      <c r="A298" s="13">
        <v>651</v>
      </c>
      <c r="B298" s="10" t="s">
        <v>214</v>
      </c>
      <c r="C298" s="11"/>
      <c r="D298" s="11"/>
      <c r="E298" s="12"/>
      <c r="F298" s="34">
        <v>14</v>
      </c>
      <c r="G298" s="34"/>
      <c r="H298" s="34"/>
      <c r="I298" s="34"/>
      <c r="J298" s="34">
        <f>F298*G298</f>
        <v>0</v>
      </c>
      <c r="K298" s="29"/>
      <c r="L298" s="3"/>
      <c r="M298" s="3"/>
    </row>
    <row r="299" spans="1:13" ht="16.149999999999999" customHeight="1">
      <c r="A299" s="13">
        <v>652</v>
      </c>
      <c r="B299" s="10" t="s">
        <v>209</v>
      </c>
      <c r="C299" s="11"/>
      <c r="D299" s="11"/>
      <c r="E299" s="12"/>
      <c r="F299" s="34"/>
      <c r="G299" s="34"/>
      <c r="H299" s="34"/>
      <c r="I299" s="34"/>
      <c r="J299" s="34">
        <f>F299*G299</f>
        <v>0</v>
      </c>
      <c r="K299" s="29"/>
      <c r="L299" s="3"/>
      <c r="M299" s="3"/>
    </row>
    <row r="300" spans="1:13" ht="16.149999999999999" customHeight="1">
      <c r="A300" s="13">
        <v>653</v>
      </c>
      <c r="B300" s="10" t="s">
        <v>203</v>
      </c>
      <c r="C300" s="11"/>
      <c r="D300" s="11"/>
      <c r="E300" s="12"/>
      <c r="F300" s="34">
        <v>50</v>
      </c>
      <c r="G300" s="34"/>
      <c r="H300" s="34"/>
      <c r="I300" s="34"/>
      <c r="J300" s="34">
        <f>F300*G300</f>
        <v>0</v>
      </c>
      <c r="K300" s="29"/>
      <c r="L300" s="3"/>
      <c r="M300" s="3"/>
    </row>
    <row r="301" spans="1:13" ht="16.149999999999999" customHeight="1">
      <c r="A301" s="13">
        <v>654</v>
      </c>
      <c r="B301" s="10" t="s">
        <v>215</v>
      </c>
      <c r="C301" s="11"/>
      <c r="D301" s="11"/>
      <c r="E301" s="12"/>
      <c r="F301" s="34">
        <v>470</v>
      </c>
      <c r="G301" s="34"/>
      <c r="H301" s="34"/>
      <c r="I301" s="34"/>
      <c r="J301" s="34">
        <f>F301*G301</f>
        <v>0</v>
      </c>
      <c r="K301" s="29"/>
      <c r="L301" s="3"/>
      <c r="M301" s="3"/>
    </row>
    <row r="302" spans="1:13" ht="16.149999999999999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3"/>
      <c r="L302" s="3"/>
      <c r="M302" s="3"/>
    </row>
    <row r="303" spans="1:13" ht="16.149999999999999" customHeight="1">
      <c r="A303" s="19"/>
      <c r="B303" s="19"/>
      <c r="C303" s="19"/>
      <c r="D303" s="19"/>
      <c r="E303" s="19"/>
      <c r="F303" s="24"/>
      <c r="G303" s="24"/>
      <c r="H303" s="24"/>
      <c r="I303" s="24"/>
      <c r="J303" s="24"/>
      <c r="K303" s="3"/>
      <c r="L303" s="3"/>
      <c r="M303" s="3"/>
    </row>
    <row r="304" spans="1:13" ht="16.149999999999999" customHeight="1">
      <c r="A304" s="13">
        <v>67</v>
      </c>
      <c r="B304" s="10" t="s">
        <v>216</v>
      </c>
      <c r="C304" s="11"/>
      <c r="D304" s="12"/>
      <c r="E304" s="34">
        <f>J304</f>
        <v>0</v>
      </c>
      <c r="F304" s="29"/>
      <c r="G304" s="3"/>
      <c r="H304" s="3"/>
      <c r="I304" s="3"/>
      <c r="J304" s="3"/>
      <c r="K304" s="3"/>
      <c r="L304" s="3"/>
      <c r="M304" s="3"/>
    </row>
    <row r="305" spans="1:13" ht="16.149999999999999" customHeight="1">
      <c r="A305" s="19"/>
      <c r="B305" s="19"/>
      <c r="C305" s="19"/>
      <c r="D305" s="19"/>
      <c r="E305" s="19"/>
      <c r="F305" s="3"/>
      <c r="G305" s="3"/>
      <c r="H305" s="3"/>
      <c r="I305" s="3"/>
      <c r="J305" s="3"/>
      <c r="K305" s="3"/>
      <c r="L305" s="3"/>
      <c r="M305" s="3"/>
    </row>
    <row r="306" spans="1:13" ht="16.149999999999999" customHeight="1">
      <c r="A306" s="13">
        <v>68</v>
      </c>
      <c r="B306" s="10" t="s">
        <v>217</v>
      </c>
      <c r="C306" s="11"/>
      <c r="D306" s="12"/>
      <c r="E306" s="34">
        <f>E307+E314+E316</f>
        <v>0</v>
      </c>
      <c r="F306" s="29"/>
      <c r="G306" s="3"/>
      <c r="H306" s="3"/>
      <c r="I306" s="3"/>
      <c r="J306" s="3"/>
      <c r="K306" s="3"/>
      <c r="L306" s="3"/>
      <c r="M306" s="3"/>
    </row>
    <row r="307" spans="1:13" ht="16.149999999999999" customHeight="1">
      <c r="A307" s="13">
        <v>681</v>
      </c>
      <c r="B307" s="10" t="s">
        <v>218</v>
      </c>
      <c r="C307" s="11"/>
      <c r="D307" s="12"/>
      <c r="E307" s="34">
        <f>SUM(J308:J310)</f>
        <v>0</v>
      </c>
      <c r="F307" s="41"/>
      <c r="G307" s="7"/>
      <c r="H307" s="7"/>
      <c r="I307" s="7"/>
      <c r="J307" s="7"/>
      <c r="K307" s="3"/>
      <c r="L307" s="3"/>
      <c r="M307" s="3"/>
    </row>
    <row r="308" spans="1:13" ht="16.149999999999999" customHeight="1">
      <c r="A308" s="13">
        <v>6811</v>
      </c>
      <c r="B308" s="10" t="s">
        <v>219</v>
      </c>
      <c r="C308" s="11"/>
      <c r="D308" s="11"/>
      <c r="E308" s="12"/>
      <c r="F308" s="34"/>
      <c r="G308" s="34"/>
      <c r="H308" s="34"/>
      <c r="I308" s="34"/>
      <c r="J308" s="34">
        <f>F308*G308</f>
        <v>0</v>
      </c>
      <c r="K308" s="29"/>
      <c r="L308" s="3"/>
      <c r="M308" s="3"/>
    </row>
    <row r="309" spans="1:13" ht="16.149999999999999" customHeight="1">
      <c r="A309" s="13">
        <v>6812</v>
      </c>
      <c r="B309" s="10" t="s">
        <v>220</v>
      </c>
      <c r="C309" s="11"/>
      <c r="D309" s="11"/>
      <c r="E309" s="12"/>
      <c r="F309" s="34"/>
      <c r="G309" s="34"/>
      <c r="H309" s="34"/>
      <c r="I309" s="34"/>
      <c r="J309" s="34">
        <f>F309*G309</f>
        <v>0</v>
      </c>
      <c r="K309" s="29"/>
      <c r="L309" s="3"/>
      <c r="M309" s="3"/>
    </row>
    <row r="310" spans="1:13" ht="16.149999999999999" customHeight="1">
      <c r="A310" s="21">
        <v>6813</v>
      </c>
      <c r="B310" s="22" t="s">
        <v>221</v>
      </c>
      <c r="C310" s="16"/>
      <c r="D310" s="16"/>
      <c r="E310" s="20"/>
      <c r="F310" s="55"/>
      <c r="G310" s="55"/>
      <c r="H310" s="55"/>
      <c r="I310" s="55"/>
      <c r="J310" s="55">
        <f>F310*G310</f>
        <v>0</v>
      </c>
      <c r="K310" s="29"/>
      <c r="L310" s="3"/>
      <c r="M310" s="3"/>
    </row>
    <row r="311" spans="1:13" ht="16.149999999999999" customHeight="1">
      <c r="A311" s="3"/>
      <c r="B311" s="3"/>
      <c r="C311" s="3"/>
      <c r="D311" s="3"/>
      <c r="E311" s="3"/>
      <c r="F311" s="7"/>
      <c r="G311" s="7"/>
      <c r="H311" s="7"/>
      <c r="I311" s="7"/>
      <c r="J311" s="7"/>
      <c r="K311" s="3"/>
      <c r="L311" s="3"/>
      <c r="M311" s="3"/>
    </row>
    <row r="312" spans="1:13" ht="16.149999999999999" customHeight="1">
      <c r="A312" s="7"/>
      <c r="B312" s="7"/>
      <c r="C312" s="7"/>
      <c r="D312" s="7"/>
      <c r="E312" s="53"/>
      <c r="F312" s="30" t="s">
        <v>71</v>
      </c>
      <c r="G312" s="30" t="s">
        <v>185</v>
      </c>
      <c r="H312" s="30" t="s">
        <v>192</v>
      </c>
      <c r="I312" s="30" t="s">
        <v>186</v>
      </c>
      <c r="J312" s="30" t="s">
        <v>70</v>
      </c>
      <c r="K312" s="29"/>
      <c r="L312" s="3"/>
      <c r="M312" s="3"/>
    </row>
    <row r="313" spans="1:13" ht="16.149999999999999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3"/>
      <c r="L313" s="3"/>
      <c r="M313" s="3"/>
    </row>
    <row r="314" spans="1:13" ht="16.149999999999999" customHeight="1">
      <c r="A314" s="13">
        <v>683</v>
      </c>
      <c r="B314" s="10" t="s">
        <v>222</v>
      </c>
      <c r="C314" s="11"/>
      <c r="D314" s="12"/>
      <c r="E314" s="34">
        <f>J314</f>
        <v>0</v>
      </c>
      <c r="F314" s="34"/>
      <c r="G314" s="34"/>
      <c r="H314" s="34"/>
      <c r="I314" s="34"/>
      <c r="J314" s="34"/>
      <c r="K314" s="29"/>
      <c r="L314" s="3"/>
      <c r="M314" s="3"/>
    </row>
    <row r="315" spans="1:13" ht="16.149999999999999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3"/>
      <c r="L315" s="3"/>
      <c r="M315" s="3"/>
    </row>
    <row r="316" spans="1:13" ht="16.149999999999999" customHeight="1">
      <c r="A316" s="13">
        <v>684</v>
      </c>
      <c r="B316" s="10" t="s">
        <v>223</v>
      </c>
      <c r="C316" s="11"/>
      <c r="D316" s="12"/>
      <c r="E316" s="34">
        <f>J316</f>
        <v>0</v>
      </c>
      <c r="F316" s="34"/>
      <c r="G316" s="34"/>
      <c r="H316" s="34"/>
      <c r="I316" s="34"/>
      <c r="J316" s="34"/>
      <c r="K316" s="29"/>
      <c r="L316" s="3"/>
      <c r="M316" s="3"/>
    </row>
    <row r="317" spans="1:13" ht="16.149999999999999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3"/>
      <c r="L317" s="3"/>
      <c r="M317" s="3"/>
    </row>
    <row r="318" spans="1:13" ht="16.149999999999999" customHeight="1">
      <c r="A318" s="13">
        <v>69</v>
      </c>
      <c r="B318" s="10" t="s">
        <v>224</v>
      </c>
      <c r="C318" s="11"/>
      <c r="D318" s="12"/>
      <c r="E318" s="34">
        <f>E320+E325+E330+E335</f>
        <v>0</v>
      </c>
      <c r="F318" s="34"/>
      <c r="G318" s="34"/>
      <c r="H318" s="34"/>
      <c r="I318" s="34"/>
      <c r="J318" s="34"/>
      <c r="K318" s="29"/>
      <c r="L318" s="3"/>
      <c r="M318" s="3"/>
    </row>
    <row r="319" spans="1:13" ht="16.149999999999999" customHeight="1">
      <c r="A319" s="19"/>
      <c r="B319" s="19"/>
      <c r="C319" s="19"/>
      <c r="D319" s="19"/>
      <c r="E319" s="19"/>
      <c r="F319" s="24"/>
      <c r="G319" s="24"/>
      <c r="H319" s="24"/>
      <c r="I319" s="24"/>
      <c r="J319" s="24"/>
      <c r="K319" s="3"/>
      <c r="L319" s="3"/>
      <c r="M319" s="3"/>
    </row>
    <row r="320" spans="1:13" ht="16.149999999999999" customHeight="1">
      <c r="A320" s="59">
        <v>691</v>
      </c>
      <c r="B320" s="49" t="s">
        <v>225</v>
      </c>
      <c r="C320" s="11"/>
      <c r="D320" s="12"/>
      <c r="E320" s="34">
        <f>SUM(J321:J323)</f>
        <v>0</v>
      </c>
      <c r="F320" s="41"/>
      <c r="G320" s="7"/>
      <c r="H320" s="7"/>
      <c r="I320" s="7"/>
      <c r="J320" s="7"/>
      <c r="K320" s="3"/>
      <c r="L320" s="3"/>
      <c r="M320" s="3"/>
    </row>
    <row r="321" spans="1:13" ht="16.149999999999999" customHeight="1">
      <c r="A321" s="13">
        <v>6911</v>
      </c>
      <c r="B321" s="10" t="s">
        <v>226</v>
      </c>
      <c r="C321" s="11"/>
      <c r="D321" s="11"/>
      <c r="E321" s="12"/>
      <c r="F321" s="34"/>
      <c r="G321" s="34"/>
      <c r="H321" s="34"/>
      <c r="I321" s="34"/>
      <c r="J321" s="34">
        <f>F321*G321</f>
        <v>0</v>
      </c>
      <c r="K321" s="29"/>
      <c r="L321" s="3"/>
      <c r="M321" s="3"/>
    </row>
    <row r="322" spans="1:13" ht="16.149999999999999" customHeight="1">
      <c r="A322" s="13">
        <v>6912</v>
      </c>
      <c r="B322" s="10" t="s">
        <v>227</v>
      </c>
      <c r="C322" s="11"/>
      <c r="D322" s="11"/>
      <c r="E322" s="12"/>
      <c r="F322" s="34"/>
      <c r="G322" s="34"/>
      <c r="H322" s="34"/>
      <c r="I322" s="34"/>
      <c r="J322" s="34">
        <f>F322*G322</f>
        <v>0</v>
      </c>
      <c r="K322" s="29"/>
      <c r="L322" s="3"/>
      <c r="M322" s="3"/>
    </row>
    <row r="323" spans="1:13" ht="16.149999999999999" customHeight="1">
      <c r="A323" s="13">
        <v>6913</v>
      </c>
      <c r="B323" s="10" t="s">
        <v>228</v>
      </c>
      <c r="C323" s="11"/>
      <c r="D323" s="11"/>
      <c r="E323" s="12"/>
      <c r="F323" s="34"/>
      <c r="G323" s="34"/>
      <c r="H323" s="34"/>
      <c r="I323" s="34"/>
      <c r="J323" s="34">
        <f>F323*G323</f>
        <v>0</v>
      </c>
      <c r="K323" s="29"/>
      <c r="L323" s="3"/>
      <c r="M323" s="3"/>
    </row>
    <row r="324" spans="1:13" ht="16.149999999999999" customHeight="1">
      <c r="A324" s="19"/>
      <c r="B324" s="19"/>
      <c r="C324" s="19"/>
      <c r="D324" s="19"/>
      <c r="E324" s="19"/>
      <c r="F324" s="24"/>
      <c r="G324" s="24"/>
      <c r="H324" s="24"/>
      <c r="I324" s="24"/>
      <c r="J324" s="24"/>
      <c r="K324" s="3"/>
      <c r="L324" s="3"/>
      <c r="M324" s="3"/>
    </row>
    <row r="325" spans="1:13" ht="16.149999999999999" customHeight="1">
      <c r="A325" s="13">
        <v>692</v>
      </c>
      <c r="B325" s="10" t="s">
        <v>229</v>
      </c>
      <c r="C325" s="11"/>
      <c r="D325" s="12"/>
      <c r="E325" s="34">
        <f>SUM(J326:J328)</f>
        <v>0</v>
      </c>
      <c r="F325" s="41"/>
      <c r="G325" s="7"/>
      <c r="H325" s="7"/>
      <c r="I325" s="7"/>
      <c r="J325" s="7"/>
      <c r="K325" s="3"/>
      <c r="L325" s="3"/>
      <c r="M325" s="3"/>
    </row>
    <row r="326" spans="1:13" ht="16.149999999999999" customHeight="1">
      <c r="A326" s="13">
        <v>6921</v>
      </c>
      <c r="B326" s="10" t="s">
        <v>230</v>
      </c>
      <c r="C326" s="11"/>
      <c r="D326" s="11"/>
      <c r="E326" s="12"/>
      <c r="F326" s="34"/>
      <c r="G326" s="34"/>
      <c r="H326" s="34"/>
      <c r="I326" s="34"/>
      <c r="J326" s="34">
        <f>F326*G326</f>
        <v>0</v>
      </c>
      <c r="K326" s="29"/>
      <c r="L326" s="3"/>
      <c r="M326" s="3"/>
    </row>
    <row r="327" spans="1:13" ht="16.149999999999999" customHeight="1">
      <c r="A327" s="13">
        <v>6922</v>
      </c>
      <c r="B327" s="10" t="s">
        <v>231</v>
      </c>
      <c r="C327" s="11"/>
      <c r="D327" s="11"/>
      <c r="E327" s="12"/>
      <c r="F327" s="34"/>
      <c r="G327" s="34"/>
      <c r="H327" s="34"/>
      <c r="I327" s="34"/>
      <c r="J327" s="34">
        <f>F327*G327</f>
        <v>0</v>
      </c>
      <c r="K327" s="29"/>
      <c r="L327" s="3"/>
      <c r="M327" s="3"/>
    </row>
    <row r="328" spans="1:13" ht="16.149999999999999" customHeight="1">
      <c r="A328" s="13">
        <v>6923</v>
      </c>
      <c r="B328" s="10" t="s">
        <v>232</v>
      </c>
      <c r="C328" s="11"/>
      <c r="D328" s="11"/>
      <c r="E328" s="12"/>
      <c r="F328" s="34"/>
      <c r="G328" s="34"/>
      <c r="H328" s="34"/>
      <c r="I328" s="34"/>
      <c r="J328" s="34">
        <f>F328*G328</f>
        <v>0</v>
      </c>
      <c r="K328" s="29"/>
      <c r="L328" s="3"/>
      <c r="M328" s="3"/>
    </row>
    <row r="329" spans="1:13" ht="16.149999999999999" customHeight="1">
      <c r="A329" s="19"/>
      <c r="B329" s="19"/>
      <c r="C329" s="19"/>
      <c r="D329" s="19"/>
      <c r="E329" s="19"/>
      <c r="F329" s="24"/>
      <c r="G329" s="24"/>
      <c r="H329" s="24"/>
      <c r="I329" s="24"/>
      <c r="J329" s="24"/>
      <c r="K329" s="3"/>
      <c r="L329" s="3"/>
      <c r="M329" s="3"/>
    </row>
    <row r="330" spans="1:13" ht="16.149999999999999" customHeight="1">
      <c r="A330" s="13">
        <v>693</v>
      </c>
      <c r="B330" s="10" t="s">
        <v>233</v>
      </c>
      <c r="C330" s="11"/>
      <c r="D330" s="12"/>
      <c r="E330" s="34">
        <f>SUM(J331:J333)</f>
        <v>0</v>
      </c>
      <c r="F330" s="41"/>
      <c r="G330" s="7"/>
      <c r="H330" s="7"/>
      <c r="I330" s="7"/>
      <c r="J330" s="7"/>
      <c r="K330" s="3"/>
      <c r="L330" s="3"/>
      <c r="M330" s="3"/>
    </row>
    <row r="331" spans="1:13" ht="16.149999999999999" customHeight="1">
      <c r="A331" s="13">
        <v>6931</v>
      </c>
      <c r="B331" s="10" t="s">
        <v>234</v>
      </c>
      <c r="C331" s="11"/>
      <c r="D331" s="11"/>
      <c r="E331" s="12"/>
      <c r="F331" s="34"/>
      <c r="G331" s="34"/>
      <c r="H331" s="34"/>
      <c r="I331" s="34"/>
      <c r="J331" s="34">
        <f>F331*G331</f>
        <v>0</v>
      </c>
      <c r="K331" s="29"/>
      <c r="L331" s="3"/>
      <c r="M331" s="3"/>
    </row>
    <row r="332" spans="1:13" ht="16.149999999999999" customHeight="1">
      <c r="A332" s="13">
        <v>6932</v>
      </c>
      <c r="B332" s="10" t="s">
        <v>235</v>
      </c>
      <c r="C332" s="11"/>
      <c r="D332" s="11"/>
      <c r="E332" s="12"/>
      <c r="F332" s="34"/>
      <c r="G332" s="34"/>
      <c r="H332" s="34"/>
      <c r="I332" s="34"/>
      <c r="J332" s="34">
        <f>F332*G332</f>
        <v>0</v>
      </c>
      <c r="K332" s="29"/>
      <c r="L332" s="3"/>
      <c r="M332" s="3"/>
    </row>
    <row r="333" spans="1:13" ht="16.149999999999999" customHeight="1">
      <c r="A333" s="13">
        <v>6933</v>
      </c>
      <c r="B333" s="10" t="s">
        <v>236</v>
      </c>
      <c r="C333" s="11"/>
      <c r="D333" s="11"/>
      <c r="E333" s="12"/>
      <c r="F333" s="34"/>
      <c r="G333" s="34"/>
      <c r="H333" s="34"/>
      <c r="I333" s="34"/>
      <c r="J333" s="34">
        <f>F333*G333</f>
        <v>0</v>
      </c>
      <c r="K333" s="29"/>
      <c r="L333" s="3"/>
      <c r="M333" s="3"/>
    </row>
    <row r="334" spans="1:13" ht="16.149999999999999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3"/>
      <c r="L334" s="3"/>
      <c r="M334" s="3"/>
    </row>
    <row r="335" spans="1:13" ht="16.149999999999999" customHeight="1">
      <c r="A335" s="21">
        <v>694</v>
      </c>
      <c r="B335" s="22" t="s">
        <v>237</v>
      </c>
      <c r="C335" s="16"/>
      <c r="D335" s="20"/>
      <c r="E335" s="55"/>
      <c r="F335" s="55"/>
      <c r="G335" s="55"/>
      <c r="H335" s="55"/>
      <c r="I335" s="55"/>
      <c r="J335" s="55">
        <f>E335</f>
        <v>0</v>
      </c>
      <c r="K335" s="29"/>
      <c r="L335" s="3"/>
      <c r="M335" s="3"/>
    </row>
    <row r="336" spans="1:13" ht="16.149999999999999" customHeight="1">
      <c r="A336" s="3"/>
      <c r="B336" s="7"/>
      <c r="C336" s="7"/>
      <c r="D336" s="7"/>
      <c r="E336" s="7"/>
      <c r="F336" s="3"/>
      <c r="G336" s="3"/>
      <c r="H336" s="3"/>
      <c r="I336" s="3"/>
      <c r="J336" s="3"/>
      <c r="K336" s="7"/>
      <c r="L336" s="7"/>
      <c r="M336" s="3"/>
    </row>
    <row r="337" spans="1:13" ht="16.149999999999999" customHeight="1">
      <c r="A337" s="27"/>
      <c r="B337" s="10" t="s">
        <v>238</v>
      </c>
      <c r="C337" s="12"/>
      <c r="D337" s="14"/>
      <c r="E337" s="60">
        <f>F340+F346+F351+F355+F358+F363+F366</f>
        <v>0</v>
      </c>
      <c r="F337" s="33"/>
      <c r="G337" s="8"/>
      <c r="H337" s="8"/>
      <c r="I337" s="8"/>
      <c r="J337" s="61"/>
      <c r="K337" s="10" t="s">
        <v>187</v>
      </c>
      <c r="L337" s="12"/>
      <c r="M337" s="33"/>
    </row>
    <row r="338" spans="1:13" ht="16.149999999999999" customHeight="1">
      <c r="A338" s="7"/>
      <c r="B338" s="19"/>
      <c r="C338" s="19"/>
      <c r="D338" s="19"/>
      <c r="E338" s="62"/>
      <c r="F338" s="10" t="s">
        <v>71</v>
      </c>
      <c r="G338" s="12"/>
      <c r="H338" s="30" t="s">
        <v>185</v>
      </c>
      <c r="I338" s="30" t="s">
        <v>186</v>
      </c>
      <c r="J338" s="30" t="s">
        <v>70</v>
      </c>
      <c r="K338" s="30" t="s">
        <v>173</v>
      </c>
      <c r="L338" s="30" t="s">
        <v>188</v>
      </c>
      <c r="M338" s="30" t="s">
        <v>70</v>
      </c>
    </row>
    <row r="339" spans="1:13" ht="16.149999999999999" customHeight="1">
      <c r="A339" s="19"/>
      <c r="B339" s="19"/>
      <c r="C339" s="19"/>
      <c r="D339" s="19"/>
      <c r="E339" s="19"/>
      <c r="F339" s="19"/>
      <c r="G339" s="19"/>
      <c r="H339" s="24"/>
      <c r="I339" s="24"/>
      <c r="J339" s="24"/>
      <c r="K339" s="24"/>
      <c r="L339" s="24"/>
      <c r="M339" s="24"/>
    </row>
    <row r="340" spans="1:13" ht="16.149999999999999" customHeight="1">
      <c r="A340" s="13">
        <v>72</v>
      </c>
      <c r="B340" s="10" t="s">
        <v>239</v>
      </c>
      <c r="C340" s="11"/>
      <c r="D340" s="11"/>
      <c r="E340" s="12"/>
      <c r="F340" s="14">
        <f>SUM(M341:M344)</f>
        <v>0</v>
      </c>
      <c r="G340" s="12"/>
      <c r="H340" s="41"/>
      <c r="I340" s="7"/>
      <c r="J340" s="7"/>
      <c r="K340" s="7"/>
      <c r="L340" s="7"/>
      <c r="M340" s="7"/>
    </row>
    <row r="341" spans="1:13" ht="16.149999999999999" customHeight="1">
      <c r="A341" s="13">
        <v>721</v>
      </c>
      <c r="B341" s="10" t="s">
        <v>240</v>
      </c>
      <c r="C341" s="49" t="s">
        <v>241</v>
      </c>
      <c r="D341" s="11"/>
      <c r="E341" s="12"/>
      <c r="F341" s="14"/>
      <c r="G341" s="12"/>
      <c r="H341" s="34"/>
      <c r="I341" s="34"/>
      <c r="J341" s="34">
        <f>F341*H341</f>
        <v>0</v>
      </c>
      <c r="K341" s="34"/>
      <c r="L341" s="34">
        <f>J341*K341/100</f>
        <v>0</v>
      </c>
      <c r="M341" s="34">
        <f>J341-L341</f>
        <v>0</v>
      </c>
    </row>
    <row r="342" spans="1:13" ht="16.149999999999999" customHeight="1">
      <c r="A342" s="13">
        <v>722</v>
      </c>
      <c r="B342" s="10" t="s">
        <v>242</v>
      </c>
      <c r="C342" s="49" t="s">
        <v>241</v>
      </c>
      <c r="D342" s="11"/>
      <c r="E342" s="12"/>
      <c r="F342" s="14"/>
      <c r="G342" s="12"/>
      <c r="H342" s="34"/>
      <c r="I342" s="34"/>
      <c r="J342" s="34">
        <f>F342*H342</f>
        <v>0</v>
      </c>
      <c r="K342" s="34"/>
      <c r="L342" s="34">
        <f>J342*K342/100</f>
        <v>0</v>
      </c>
      <c r="M342" s="34">
        <f>J342-L342</f>
        <v>0</v>
      </c>
    </row>
    <row r="343" spans="1:13" ht="16.149999999999999" customHeight="1">
      <c r="A343" s="13">
        <v>723</v>
      </c>
      <c r="B343" s="10" t="s">
        <v>243</v>
      </c>
      <c r="C343" s="49" t="s">
        <v>241</v>
      </c>
      <c r="D343" s="11"/>
      <c r="E343" s="12"/>
      <c r="F343" s="14"/>
      <c r="G343" s="12"/>
      <c r="H343" s="34"/>
      <c r="I343" s="34"/>
      <c r="J343" s="34">
        <f>F343*H343</f>
        <v>0</v>
      </c>
      <c r="K343" s="34"/>
      <c r="L343" s="34">
        <f>J343*K343/100</f>
        <v>0</v>
      </c>
      <c r="M343" s="34">
        <f>J343-L343</f>
        <v>0</v>
      </c>
    </row>
    <row r="344" spans="1:13" ht="16.149999999999999" customHeight="1">
      <c r="A344" s="13">
        <v>724</v>
      </c>
      <c r="B344" s="10" t="s">
        <v>244</v>
      </c>
      <c r="C344" s="49" t="s">
        <v>241</v>
      </c>
      <c r="D344" s="11"/>
      <c r="E344" s="12"/>
      <c r="F344" s="14"/>
      <c r="G344" s="12"/>
      <c r="H344" s="34"/>
      <c r="I344" s="34"/>
      <c r="J344" s="34">
        <f>F344*H344</f>
        <v>0</v>
      </c>
      <c r="K344" s="34"/>
      <c r="L344" s="34">
        <f>J344*K344/100</f>
        <v>0</v>
      </c>
      <c r="M344" s="34">
        <f>J344-L344</f>
        <v>0</v>
      </c>
    </row>
    <row r="345" spans="1:13" ht="16.149999999999999" customHeight="1">
      <c r="A345" s="19"/>
      <c r="B345" s="19"/>
      <c r="C345" s="19"/>
      <c r="D345" s="19"/>
      <c r="E345" s="19"/>
      <c r="F345" s="19"/>
      <c r="G345" s="19"/>
      <c r="H345" s="24"/>
      <c r="I345" s="24"/>
      <c r="J345" s="24"/>
      <c r="K345" s="24"/>
      <c r="L345" s="24"/>
      <c r="M345" s="24"/>
    </row>
    <row r="346" spans="1:13" ht="16.149999999999999" customHeight="1">
      <c r="A346" s="13">
        <v>73</v>
      </c>
      <c r="B346" s="10" t="s">
        <v>245</v>
      </c>
      <c r="C346" s="11"/>
      <c r="D346" s="11"/>
      <c r="E346" s="12"/>
      <c r="F346" s="14">
        <f>SUM(M347:M347)</f>
        <v>0</v>
      </c>
      <c r="G346" s="12"/>
      <c r="H346" s="41"/>
      <c r="I346" s="7"/>
      <c r="J346" s="7"/>
      <c r="K346" s="7"/>
      <c r="L346" s="7"/>
      <c r="M346" s="7"/>
    </row>
    <row r="347" spans="1:13" ht="16.149999999999999" customHeight="1">
      <c r="A347" s="21">
        <v>738</v>
      </c>
      <c r="B347" s="22" t="s">
        <v>246</v>
      </c>
      <c r="C347" s="16"/>
      <c r="D347" s="16"/>
      <c r="E347" s="20"/>
      <c r="F347" s="15">
        <v>70</v>
      </c>
      <c r="G347" s="20"/>
      <c r="H347" s="55"/>
      <c r="I347" s="55"/>
      <c r="J347" s="55">
        <f>F347*H347</f>
        <v>0</v>
      </c>
      <c r="K347" s="55"/>
      <c r="L347" s="55">
        <f>J347*K347/100</f>
        <v>0</v>
      </c>
      <c r="M347" s="55">
        <f>J347-L347</f>
        <v>0</v>
      </c>
    </row>
    <row r="348" spans="1:13" ht="16.149999999999999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7"/>
      <c r="L348" s="7"/>
      <c r="M348" s="3"/>
    </row>
    <row r="349" spans="1:13" ht="16.149999999999999" customHeight="1">
      <c r="A349" s="3"/>
      <c r="B349" s="3"/>
      <c r="C349" s="3"/>
      <c r="D349" s="3"/>
      <c r="E349" s="3"/>
      <c r="F349" s="7"/>
      <c r="G349" s="7"/>
      <c r="H349" s="7"/>
      <c r="I349" s="7"/>
      <c r="J349" s="53"/>
      <c r="K349" s="10" t="s">
        <v>187</v>
      </c>
      <c r="L349" s="12"/>
      <c r="M349" s="41"/>
    </row>
    <row r="350" spans="1:13" ht="16.149999999999999" customHeight="1">
      <c r="A350" s="7"/>
      <c r="B350" s="7"/>
      <c r="C350" s="7"/>
      <c r="D350" s="7"/>
      <c r="E350" s="53"/>
      <c r="F350" s="10" t="s">
        <v>71</v>
      </c>
      <c r="G350" s="12"/>
      <c r="H350" s="30" t="s">
        <v>185</v>
      </c>
      <c r="I350" s="30" t="s">
        <v>186</v>
      </c>
      <c r="J350" s="30" t="s">
        <v>70</v>
      </c>
      <c r="K350" s="30" t="s">
        <v>173</v>
      </c>
      <c r="L350" s="30" t="s">
        <v>188</v>
      </c>
      <c r="M350" s="30" t="s">
        <v>70</v>
      </c>
    </row>
    <row r="351" spans="1:13" ht="16.149999999999999" customHeight="1">
      <c r="A351" s="13">
        <v>74</v>
      </c>
      <c r="B351" s="10" t="s">
        <v>247</v>
      </c>
      <c r="C351" s="11"/>
      <c r="D351" s="11"/>
      <c r="E351" s="12"/>
      <c r="F351" s="14">
        <f>SUM(M352:M353)</f>
        <v>0</v>
      </c>
      <c r="G351" s="12"/>
      <c r="H351" s="47"/>
      <c r="I351" s="19"/>
      <c r="J351" s="19"/>
      <c r="K351" s="19"/>
      <c r="L351" s="19"/>
      <c r="M351" s="19"/>
    </row>
    <row r="352" spans="1:13" ht="16.149999999999999" customHeight="1">
      <c r="A352" s="13">
        <v>748</v>
      </c>
      <c r="B352" s="10" t="s">
        <v>248</v>
      </c>
      <c r="C352" s="11"/>
      <c r="D352" s="11"/>
      <c r="E352" s="12"/>
      <c r="F352" s="14"/>
      <c r="G352" s="12"/>
      <c r="H352" s="34"/>
      <c r="I352" s="34"/>
      <c r="J352" s="34">
        <f>F352*H352</f>
        <v>0</v>
      </c>
      <c r="K352" s="34"/>
      <c r="L352" s="34">
        <f>J352*K352/100</f>
        <v>0</v>
      </c>
      <c r="M352" s="34">
        <f>J352-L352</f>
        <v>0</v>
      </c>
    </row>
    <row r="353" spans="1:13" ht="16.149999999999999" customHeight="1">
      <c r="A353" s="13">
        <v>749</v>
      </c>
      <c r="B353" s="10" t="s">
        <v>246</v>
      </c>
      <c r="C353" s="11"/>
      <c r="D353" s="11"/>
      <c r="E353" s="12"/>
      <c r="F353" s="14"/>
      <c r="G353" s="12"/>
      <c r="H353" s="34"/>
      <c r="I353" s="34"/>
      <c r="J353" s="34">
        <f>F353*H353</f>
        <v>0</v>
      </c>
      <c r="K353" s="34"/>
      <c r="L353" s="34">
        <f>J353*K353/100</f>
        <v>0</v>
      </c>
      <c r="M353" s="34">
        <f>J353-L353</f>
        <v>0</v>
      </c>
    </row>
    <row r="354" spans="1:13" ht="16.149999999999999" customHeight="1">
      <c r="A354" s="19"/>
      <c r="B354" s="19"/>
      <c r="C354" s="19"/>
      <c r="D354" s="19"/>
      <c r="E354" s="19"/>
      <c r="F354" s="19"/>
      <c r="G354" s="19"/>
      <c r="H354" s="24"/>
      <c r="I354" s="24"/>
      <c r="J354" s="24"/>
      <c r="K354" s="24"/>
      <c r="L354" s="24"/>
      <c r="M354" s="24"/>
    </row>
    <row r="355" spans="1:13" ht="16.149999999999999" customHeight="1">
      <c r="A355" s="13">
        <v>75</v>
      </c>
      <c r="B355" s="10" t="s">
        <v>130</v>
      </c>
      <c r="C355" s="11"/>
      <c r="D355" s="11"/>
      <c r="E355" s="12"/>
      <c r="F355" s="14">
        <f>SUM(M356:M356)</f>
        <v>0</v>
      </c>
      <c r="G355" s="12"/>
      <c r="H355" s="41"/>
      <c r="I355" s="7"/>
      <c r="J355" s="7"/>
      <c r="K355" s="7"/>
      <c r="L355" s="7"/>
      <c r="M355" s="7"/>
    </row>
    <row r="356" spans="1:13" ht="16.149999999999999" customHeight="1">
      <c r="A356" s="13">
        <v>751</v>
      </c>
      <c r="B356" s="10" t="s">
        <v>249</v>
      </c>
      <c r="C356" s="11"/>
      <c r="D356" s="11"/>
      <c r="E356" s="12"/>
      <c r="F356" s="14">
        <v>115</v>
      </c>
      <c r="G356" s="12"/>
      <c r="H356" s="34"/>
      <c r="I356" s="34"/>
      <c r="J356" s="34">
        <f>F356*H356</f>
        <v>0</v>
      </c>
      <c r="K356" s="34"/>
      <c r="L356" s="34">
        <f>J356*K356/100</f>
        <v>0</v>
      </c>
      <c r="M356" s="34">
        <f>J356-L356</f>
        <v>0</v>
      </c>
    </row>
    <row r="357" spans="1:13" ht="16.149999999999999" customHeight="1">
      <c r="A357" s="19"/>
      <c r="B357" s="19"/>
      <c r="C357" s="19"/>
      <c r="D357" s="19"/>
      <c r="E357" s="19"/>
      <c r="F357" s="19"/>
      <c r="G357" s="19"/>
      <c r="H357" s="24"/>
      <c r="I357" s="24"/>
      <c r="J357" s="24"/>
      <c r="K357" s="24"/>
      <c r="L357" s="24"/>
      <c r="M357" s="24"/>
    </row>
    <row r="358" spans="1:13" ht="16.149999999999999" customHeight="1">
      <c r="A358" s="13">
        <v>76</v>
      </c>
      <c r="B358" s="10" t="s">
        <v>250</v>
      </c>
      <c r="C358" s="11"/>
      <c r="D358" s="11"/>
      <c r="E358" s="12"/>
      <c r="F358" s="14">
        <f>SUM(M358:M360)</f>
        <v>0</v>
      </c>
      <c r="G358" s="12"/>
      <c r="H358" s="41"/>
      <c r="I358" s="7"/>
      <c r="J358" s="7"/>
      <c r="K358" s="7"/>
      <c r="L358" s="7"/>
      <c r="M358" s="7"/>
    </row>
    <row r="359" spans="1:13" ht="16.149999999999999" customHeight="1">
      <c r="A359" s="13">
        <v>761</v>
      </c>
      <c r="B359" s="10" t="s">
        <v>251</v>
      </c>
      <c r="C359" s="11"/>
      <c r="D359" s="11"/>
      <c r="E359" s="12"/>
      <c r="F359" s="14"/>
      <c r="G359" s="12"/>
      <c r="H359" s="34"/>
      <c r="I359" s="34"/>
      <c r="J359" s="34">
        <f>F359*H359</f>
        <v>0</v>
      </c>
      <c r="K359" s="34"/>
      <c r="L359" s="34">
        <f>J359*K359/100</f>
        <v>0</v>
      </c>
      <c r="M359" s="34">
        <f>J359-L359</f>
        <v>0</v>
      </c>
    </row>
    <row r="360" spans="1:13" ht="16.149999999999999" customHeight="1">
      <c r="A360" s="13">
        <v>767</v>
      </c>
      <c r="B360" s="10" t="s">
        <v>252</v>
      </c>
      <c r="C360" s="11"/>
      <c r="D360" s="11"/>
      <c r="E360" s="12"/>
      <c r="F360" s="14"/>
      <c r="G360" s="12"/>
      <c r="H360" s="34"/>
      <c r="I360" s="34"/>
      <c r="J360" s="34">
        <f>F360*H360</f>
        <v>0</v>
      </c>
      <c r="K360" s="34"/>
      <c r="L360" s="34">
        <f>J360*K360/100</f>
        <v>0</v>
      </c>
      <c r="M360" s="34">
        <f>J360-L360</f>
        <v>0</v>
      </c>
    </row>
    <row r="361" spans="1:13" ht="16.149999999999999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6.149999999999999" customHeight="1">
      <c r="A362" s="19"/>
      <c r="B362" s="19"/>
      <c r="C362" s="19"/>
      <c r="D362" s="19"/>
      <c r="E362" s="19"/>
      <c r="F362" s="19"/>
      <c r="G362" s="19"/>
      <c r="H362" s="24"/>
      <c r="I362" s="24"/>
      <c r="J362" s="24"/>
      <c r="K362" s="24"/>
      <c r="L362" s="24"/>
      <c r="M362" s="24"/>
    </row>
    <row r="363" spans="1:13" ht="16.149999999999999" customHeight="1">
      <c r="A363" s="13">
        <v>78</v>
      </c>
      <c r="B363" s="10" t="s">
        <v>253</v>
      </c>
      <c r="C363" s="11"/>
      <c r="D363" s="11"/>
      <c r="E363" s="12"/>
      <c r="F363" s="14">
        <f>SUM(M364:M364)</f>
        <v>0</v>
      </c>
      <c r="G363" s="12"/>
      <c r="H363" s="41"/>
      <c r="I363" s="7"/>
      <c r="J363" s="7"/>
      <c r="K363" s="7"/>
      <c r="L363" s="7"/>
      <c r="M363" s="7"/>
    </row>
    <row r="364" spans="1:13" ht="16.149999999999999" customHeight="1">
      <c r="A364" s="13">
        <v>782</v>
      </c>
      <c r="B364" s="10" t="s">
        <v>254</v>
      </c>
      <c r="C364" s="11"/>
      <c r="D364" s="11"/>
      <c r="E364" s="12"/>
      <c r="F364" s="14"/>
      <c r="G364" s="12"/>
      <c r="H364" s="34"/>
      <c r="I364" s="34"/>
      <c r="J364" s="34">
        <f>F364*H364</f>
        <v>0</v>
      </c>
      <c r="K364" s="34"/>
      <c r="L364" s="34">
        <f>J364*K364/100</f>
        <v>0</v>
      </c>
      <c r="M364" s="34">
        <f>J364-L364</f>
        <v>0</v>
      </c>
    </row>
    <row r="365" spans="1:13" ht="16.149999999999999" customHeight="1">
      <c r="A365" s="19"/>
      <c r="B365" s="19"/>
      <c r="C365" s="19"/>
      <c r="D365" s="19"/>
      <c r="E365" s="19"/>
      <c r="F365" s="19"/>
      <c r="G365" s="19"/>
      <c r="H365" s="24"/>
      <c r="I365" s="24"/>
      <c r="J365" s="24"/>
      <c r="K365" s="24"/>
      <c r="L365" s="24"/>
      <c r="M365" s="24"/>
    </row>
    <row r="366" spans="1:13" ht="16.149999999999999" customHeight="1">
      <c r="A366" s="13">
        <v>79</v>
      </c>
      <c r="B366" s="10" t="s">
        <v>255</v>
      </c>
      <c r="C366" s="11"/>
      <c r="D366" s="11"/>
      <c r="E366" s="12"/>
      <c r="F366" s="14">
        <f>SUM(M367:M367)</f>
        <v>0</v>
      </c>
      <c r="G366" s="12"/>
      <c r="H366" s="41"/>
      <c r="I366" s="7"/>
      <c r="J366" s="7"/>
      <c r="K366" s="7"/>
      <c r="L366" s="7"/>
      <c r="M366" s="7"/>
    </row>
    <row r="367" spans="1:13" ht="16.149999999999999" customHeight="1">
      <c r="A367" s="21">
        <v>791</v>
      </c>
      <c r="B367" s="10" t="s">
        <v>256</v>
      </c>
      <c r="C367" s="11"/>
      <c r="D367" s="11"/>
      <c r="E367" s="12"/>
      <c r="F367" s="14"/>
      <c r="G367" s="20"/>
      <c r="H367" s="55"/>
      <c r="I367" s="55"/>
      <c r="J367" s="55">
        <f>F367*H367</f>
        <v>0</v>
      </c>
      <c r="K367" s="55"/>
      <c r="L367" s="55">
        <f>J367*K367/100</f>
        <v>0</v>
      </c>
      <c r="M367" s="55">
        <f>J367-L367</f>
        <v>0</v>
      </c>
    </row>
    <row r="368" spans="1:13" ht="16.149999999999999" customHeight="1">
      <c r="A368" s="7"/>
      <c r="B368" s="19"/>
      <c r="C368" s="19"/>
      <c r="D368" s="19"/>
      <c r="E368" s="19"/>
      <c r="F368" s="19"/>
      <c r="G368" s="7"/>
      <c r="H368" s="7"/>
      <c r="I368" s="7"/>
      <c r="J368" s="7"/>
      <c r="K368" s="7"/>
      <c r="L368" s="7"/>
      <c r="M368" s="7"/>
    </row>
    <row r="369" spans="1:13" ht="16.149999999999999" customHeight="1">
      <c r="A369" s="19"/>
      <c r="B369" s="19"/>
      <c r="C369" s="19"/>
      <c r="D369" s="19"/>
      <c r="E369" s="19"/>
      <c r="F369" s="19"/>
      <c r="G369" s="19"/>
      <c r="H369" s="24"/>
      <c r="I369" s="24"/>
      <c r="J369" s="24"/>
      <c r="K369" s="24"/>
      <c r="L369" s="24"/>
      <c r="M369" s="24"/>
    </row>
    <row r="370" spans="1:13" ht="16.149999999999999" customHeight="1">
      <c r="A370" s="13">
        <v>814</v>
      </c>
      <c r="B370" s="10" t="s">
        <v>257</v>
      </c>
      <c r="C370" s="11"/>
      <c r="D370" s="11"/>
      <c r="E370" s="12"/>
      <c r="F370" s="14">
        <f>SUM(M371:M373)</f>
        <v>0</v>
      </c>
      <c r="G370" s="12"/>
      <c r="H370" s="41"/>
      <c r="I370" s="7"/>
      <c r="J370" s="7"/>
      <c r="K370" s="7"/>
      <c r="L370" s="7"/>
      <c r="M370" s="7"/>
    </row>
    <row r="371" spans="1:13" ht="16.149999999999999" customHeight="1">
      <c r="A371" s="13">
        <v>8141</v>
      </c>
      <c r="B371" s="10" t="s">
        <v>258</v>
      </c>
      <c r="C371" s="11"/>
      <c r="D371" s="11"/>
      <c r="E371" s="12"/>
      <c r="F371" s="14"/>
      <c r="G371" s="12"/>
      <c r="H371" s="34"/>
      <c r="I371" s="34"/>
      <c r="J371" s="34">
        <f>F371*H371</f>
        <v>0</v>
      </c>
      <c r="K371" s="34"/>
      <c r="L371" s="34">
        <f>J371*K371/100</f>
        <v>0</v>
      </c>
      <c r="M371" s="34">
        <f>J371-L371</f>
        <v>0</v>
      </c>
    </row>
    <row r="372" spans="1:13" ht="16.149999999999999" customHeight="1">
      <c r="A372" s="13">
        <v>8142</v>
      </c>
      <c r="B372" s="10" t="s">
        <v>259</v>
      </c>
      <c r="C372" s="11"/>
      <c r="D372" s="11"/>
      <c r="E372" s="12"/>
      <c r="F372" s="14"/>
      <c r="G372" s="12"/>
      <c r="H372" s="34"/>
      <c r="I372" s="34"/>
      <c r="J372" s="34">
        <f>F372*H372</f>
        <v>0</v>
      </c>
      <c r="K372" s="34"/>
      <c r="L372" s="34">
        <f>J372*K372/100</f>
        <v>0</v>
      </c>
      <c r="M372" s="34">
        <f>J372-L372</f>
        <v>0</v>
      </c>
    </row>
    <row r="373" spans="1:13" ht="16.149999999999999" customHeight="1">
      <c r="A373" s="13">
        <v>8144</v>
      </c>
      <c r="B373" s="10" t="s">
        <v>260</v>
      </c>
      <c r="C373" s="11"/>
      <c r="D373" s="11"/>
      <c r="E373" s="12"/>
      <c r="F373" s="14"/>
      <c r="G373" s="12"/>
      <c r="H373" s="34"/>
      <c r="I373" s="34"/>
      <c r="J373" s="34">
        <f>F373*H373</f>
        <v>0</v>
      </c>
      <c r="K373" s="34"/>
      <c r="L373" s="34">
        <f>J373*K373/100</f>
        <v>0</v>
      </c>
      <c r="M373" s="34">
        <f>J373-L373</f>
        <v>0</v>
      </c>
    </row>
    <row r="374" spans="1:13" ht="16.149999999999999" customHeight="1">
      <c r="A374" s="19"/>
      <c r="B374" s="19"/>
      <c r="C374" s="19"/>
      <c r="D374" s="19"/>
      <c r="E374" s="19"/>
      <c r="F374" s="19"/>
      <c r="G374" s="19"/>
      <c r="H374" s="24"/>
      <c r="I374" s="24"/>
      <c r="J374" s="24"/>
      <c r="K374" s="24"/>
      <c r="L374" s="24"/>
      <c r="M374" s="24"/>
    </row>
    <row r="375" spans="1:13" ht="16.149999999999999" customHeight="1">
      <c r="A375" s="13">
        <v>82</v>
      </c>
      <c r="B375" s="10" t="s">
        <v>261</v>
      </c>
      <c r="C375" s="11"/>
      <c r="D375" s="11"/>
      <c r="E375" s="12"/>
      <c r="F375" s="14">
        <f>F376</f>
        <v>0</v>
      </c>
      <c r="G375" s="12"/>
      <c r="H375" s="29"/>
      <c r="I375" s="3"/>
      <c r="J375" s="3"/>
      <c r="K375" s="3"/>
      <c r="L375" s="3"/>
      <c r="M375" s="3"/>
    </row>
    <row r="376" spans="1:13" ht="16.149999999999999" customHeight="1">
      <c r="A376" s="13">
        <v>821</v>
      </c>
      <c r="B376" s="10" t="s">
        <v>262</v>
      </c>
      <c r="C376" s="11"/>
      <c r="D376" s="11"/>
      <c r="E376" s="12"/>
      <c r="F376" s="14">
        <f>SUM(M377:M378)</f>
        <v>0</v>
      </c>
      <c r="G376" s="12"/>
      <c r="H376" s="41"/>
      <c r="I376" s="7"/>
      <c r="J376" s="7"/>
      <c r="K376" s="7"/>
      <c r="L376" s="7"/>
      <c r="M376" s="7"/>
    </row>
    <row r="377" spans="1:13" ht="16.149999999999999" customHeight="1">
      <c r="A377" s="13">
        <v>8211</v>
      </c>
      <c r="B377" s="10" t="s">
        <v>263</v>
      </c>
      <c r="C377" s="11"/>
      <c r="D377" s="11"/>
      <c r="E377" s="12"/>
      <c r="F377" s="63"/>
      <c r="G377" s="12"/>
      <c r="H377" s="34"/>
      <c r="I377" s="30" t="s">
        <v>264</v>
      </c>
      <c r="J377" s="34">
        <f>F377*H377</f>
        <v>0</v>
      </c>
      <c r="K377" s="34"/>
      <c r="L377" s="34">
        <f>J377*K377/100</f>
        <v>0</v>
      </c>
      <c r="M377" s="34">
        <f>J377-L377</f>
        <v>0</v>
      </c>
    </row>
    <row r="378" spans="1:13" ht="16.149999999999999" customHeight="1">
      <c r="A378" s="13">
        <v>8212</v>
      </c>
      <c r="B378" s="10" t="s">
        <v>265</v>
      </c>
      <c r="C378" s="11"/>
      <c r="D378" s="11"/>
      <c r="E378" s="12"/>
      <c r="F378" s="63"/>
      <c r="G378" s="12"/>
      <c r="H378" s="34"/>
      <c r="I378" s="30" t="s">
        <v>264</v>
      </c>
      <c r="J378" s="34">
        <f>F378*H378</f>
        <v>0</v>
      </c>
      <c r="K378" s="34"/>
      <c r="L378" s="34">
        <f>J378*K378/100</f>
        <v>0</v>
      </c>
      <c r="M378" s="34">
        <f>J378-L378</f>
        <v>0</v>
      </c>
    </row>
    <row r="379" spans="1:13" ht="16.149999999999999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 ht="16.149999999999999" customHeight="1">
      <c r="A380" s="3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</row>
    <row r="381" spans="1:13" ht="16.149999999999999" customHeight="1">
      <c r="A381" s="27"/>
      <c r="B381" s="10" t="s">
        <v>266</v>
      </c>
      <c r="C381" s="11">
        <f>C385+C390+C392</f>
        <v>0</v>
      </c>
      <c r="D381" s="11"/>
      <c r="E381" s="12"/>
      <c r="F381" s="17"/>
      <c r="G381" s="4"/>
      <c r="H381" s="4"/>
      <c r="I381" s="4"/>
      <c r="J381" s="4"/>
      <c r="K381" s="4"/>
      <c r="L381" s="4"/>
      <c r="M381" s="4"/>
    </row>
    <row r="382" spans="1:13" ht="16.149999999999999" customHeight="1">
      <c r="A382" s="3"/>
      <c r="B382" s="24"/>
      <c r="C382" s="19"/>
      <c r="D382" s="19"/>
      <c r="E382" s="19"/>
      <c r="F382" s="7"/>
      <c r="G382" s="7"/>
      <c r="H382" s="7"/>
      <c r="I382" s="7"/>
      <c r="J382" s="7"/>
      <c r="K382" s="7"/>
      <c r="L382" s="7"/>
      <c r="M382" s="7"/>
    </row>
    <row r="383" spans="1:13" ht="16.149999999999999" customHeight="1">
      <c r="A383" s="3"/>
      <c r="B383" s="28"/>
      <c r="C383" s="10" t="s">
        <v>267</v>
      </c>
      <c r="D383" s="11"/>
      <c r="E383" s="12"/>
      <c r="F383" s="10" t="s">
        <v>268</v>
      </c>
      <c r="G383" s="11"/>
      <c r="H383" s="12"/>
      <c r="I383" s="14"/>
      <c r="J383" s="49" t="s">
        <v>269</v>
      </c>
      <c r="K383" s="12"/>
      <c r="L383" s="14"/>
      <c r="M383" s="48" t="s">
        <v>70</v>
      </c>
    </row>
    <row r="384" spans="1:13" ht="16.149999999999999" customHeight="1">
      <c r="A384" s="3"/>
      <c r="B384" s="7"/>
      <c r="C384" s="19"/>
      <c r="D384" s="19"/>
      <c r="E384" s="19"/>
      <c r="F384" s="24"/>
      <c r="G384" s="24"/>
      <c r="H384" s="24"/>
      <c r="I384" s="24"/>
      <c r="J384" s="24"/>
      <c r="K384" s="24"/>
      <c r="L384" s="24"/>
      <c r="M384" s="24"/>
    </row>
    <row r="385" spans="1:13" ht="16.149999999999999" customHeight="1">
      <c r="A385" s="28"/>
      <c r="B385" s="30" t="s">
        <v>223</v>
      </c>
      <c r="C385" s="14">
        <f>SUM(M386:M388)</f>
        <v>0</v>
      </c>
      <c r="D385" s="11"/>
      <c r="E385" s="12"/>
      <c r="F385" s="41"/>
      <c r="G385" s="7"/>
      <c r="H385" s="7"/>
      <c r="I385" s="7"/>
      <c r="J385" s="7"/>
      <c r="K385" s="7"/>
      <c r="L385" s="7"/>
      <c r="M385" s="7"/>
    </row>
    <row r="386" spans="1:13" ht="16.149999999999999" customHeight="1">
      <c r="A386" s="28"/>
      <c r="B386" s="30" t="s">
        <v>270</v>
      </c>
      <c r="C386" s="14"/>
      <c r="D386" s="11"/>
      <c r="E386" s="12"/>
      <c r="F386" s="14"/>
      <c r="G386" s="11"/>
      <c r="H386" s="12"/>
      <c r="I386" s="14"/>
      <c r="J386" s="11"/>
      <c r="K386" s="12"/>
      <c r="L386" s="14"/>
      <c r="M386" s="12">
        <f>C386+F386+J386</f>
        <v>0</v>
      </c>
    </row>
    <row r="387" spans="1:13" ht="16.149999999999999" customHeight="1">
      <c r="A387" s="28"/>
      <c r="B387" s="30" t="s">
        <v>271</v>
      </c>
      <c r="C387" s="14"/>
      <c r="D387" s="11"/>
      <c r="E387" s="12"/>
      <c r="F387" s="14"/>
      <c r="G387" s="11"/>
      <c r="H387" s="12"/>
      <c r="I387" s="14"/>
      <c r="J387" s="11"/>
      <c r="K387" s="12"/>
      <c r="L387" s="14"/>
      <c r="M387" s="12">
        <f>C387+F387+J387</f>
        <v>0</v>
      </c>
    </row>
    <row r="388" spans="1:13" ht="16.149999999999999" customHeight="1">
      <c r="A388" s="28"/>
      <c r="B388" s="30" t="s">
        <v>16</v>
      </c>
      <c r="C388" s="14"/>
      <c r="D388" s="11"/>
      <c r="E388" s="12"/>
      <c r="F388" s="14"/>
      <c r="G388" s="11"/>
      <c r="H388" s="12"/>
      <c r="I388" s="14"/>
      <c r="J388" s="11"/>
      <c r="K388" s="12"/>
      <c r="L388" s="14"/>
      <c r="M388" s="12">
        <f>C388+F388+J388</f>
        <v>0</v>
      </c>
    </row>
    <row r="389" spans="1:13" ht="16.149999999999999" customHeight="1">
      <c r="A389" s="3"/>
      <c r="B389" s="19"/>
      <c r="C389" s="19"/>
      <c r="D389" s="19"/>
      <c r="E389" s="19"/>
      <c r="F389" s="24"/>
      <c r="G389" s="24"/>
      <c r="H389" s="24"/>
      <c r="I389" s="24"/>
      <c r="J389" s="24"/>
      <c r="K389" s="24"/>
      <c r="L389" s="24"/>
      <c r="M389" s="24"/>
    </row>
    <row r="390" spans="1:13" ht="16.149999999999999" customHeight="1">
      <c r="A390" s="28"/>
      <c r="B390" s="30" t="s">
        <v>272</v>
      </c>
      <c r="C390" s="14">
        <f>M390</f>
        <v>0</v>
      </c>
      <c r="D390" s="11"/>
      <c r="E390" s="12"/>
      <c r="F390" s="29"/>
      <c r="G390" s="3"/>
      <c r="H390" s="3"/>
      <c r="I390" s="3"/>
      <c r="J390" s="3"/>
      <c r="K390" s="3"/>
      <c r="L390" s="3"/>
      <c r="M390" s="3"/>
    </row>
    <row r="391" spans="1:13" ht="16.149999999999999" customHeight="1">
      <c r="A391" s="3"/>
      <c r="B391" s="19"/>
      <c r="C391" s="19"/>
      <c r="D391" s="19"/>
      <c r="E391" s="12"/>
      <c r="F391" s="29"/>
      <c r="G391" s="3"/>
      <c r="H391" s="3"/>
      <c r="I391" s="3"/>
      <c r="J391" s="3"/>
      <c r="K391" s="3"/>
      <c r="L391" s="3"/>
      <c r="M391" s="3"/>
    </row>
    <row r="392" spans="1:13" ht="16.149999999999999" customHeight="1">
      <c r="A392" s="28"/>
      <c r="B392" s="30" t="s">
        <v>273</v>
      </c>
      <c r="C392" s="14">
        <f>SUM(M393:M395)</f>
        <v>0</v>
      </c>
      <c r="D392" s="11"/>
      <c r="E392" s="12"/>
      <c r="F392" s="41"/>
      <c r="G392" s="7"/>
      <c r="H392" s="7"/>
      <c r="I392" s="7"/>
      <c r="J392" s="7"/>
      <c r="K392" s="7"/>
      <c r="L392" s="7"/>
      <c r="M392" s="7"/>
    </row>
    <row r="393" spans="1:13" ht="16.149999999999999" customHeight="1">
      <c r="A393" s="28"/>
      <c r="B393" s="30" t="s">
        <v>274</v>
      </c>
      <c r="C393" s="14"/>
      <c r="D393" s="11"/>
      <c r="E393" s="12"/>
      <c r="F393" s="14"/>
      <c r="G393" s="11"/>
      <c r="H393" s="12"/>
      <c r="I393" s="14"/>
      <c r="J393" s="11"/>
      <c r="K393" s="12"/>
      <c r="L393" s="14"/>
      <c r="M393" s="12">
        <f>C393+F393+J393</f>
        <v>0</v>
      </c>
    </row>
    <row r="394" spans="1:13" ht="16.149999999999999" customHeight="1">
      <c r="A394" s="28"/>
      <c r="B394" s="30" t="s">
        <v>275</v>
      </c>
      <c r="C394" s="14"/>
      <c r="D394" s="11"/>
      <c r="E394" s="12"/>
      <c r="F394" s="14"/>
      <c r="G394" s="11"/>
      <c r="H394" s="12"/>
      <c r="I394" s="14"/>
      <c r="J394" s="11"/>
      <c r="K394" s="12"/>
      <c r="L394" s="14"/>
      <c r="M394" s="12">
        <f>C394+J394+F394</f>
        <v>0</v>
      </c>
    </row>
    <row r="395" spans="1:13" ht="16.149999999999999" customHeight="1">
      <c r="A395" s="28"/>
      <c r="B395" s="30" t="s">
        <v>276</v>
      </c>
      <c r="C395" s="14"/>
      <c r="D395" s="11"/>
      <c r="E395" s="12"/>
      <c r="F395" s="14"/>
      <c r="G395" s="11"/>
      <c r="H395" s="12"/>
      <c r="I395" s="14"/>
      <c r="J395" s="11"/>
      <c r="K395" s="12"/>
      <c r="L395" s="14"/>
      <c r="M395" s="12">
        <f>C395+F395+J395</f>
        <v>0</v>
      </c>
    </row>
    <row r="396" spans="1:13" ht="16.149999999999999" customHeight="1">
      <c r="A396" s="3"/>
      <c r="B396" s="19"/>
      <c r="C396" s="19"/>
      <c r="D396" s="19"/>
      <c r="E396" s="19"/>
      <c r="F396" s="24"/>
      <c r="G396" s="24"/>
      <c r="H396" s="24"/>
      <c r="I396" s="24"/>
      <c r="J396" s="24"/>
      <c r="K396" s="24"/>
      <c r="L396" s="24"/>
      <c r="M396" s="24"/>
    </row>
    <row r="397" spans="1:13" ht="16.149999999999999" customHeight="1">
      <c r="A397" s="28"/>
      <c r="B397" s="30" t="s">
        <v>277</v>
      </c>
      <c r="C397" s="10" t="s">
        <v>278</v>
      </c>
      <c r="D397" s="11"/>
      <c r="E397" s="12"/>
      <c r="F397" s="29"/>
      <c r="G397" s="3"/>
      <c r="H397" s="3"/>
      <c r="I397" s="3"/>
      <c r="J397" s="3"/>
      <c r="K397" s="3"/>
      <c r="L397" s="3"/>
      <c r="M397" s="3"/>
    </row>
    <row r="398" spans="1:13" ht="16.149999999999999" customHeight="1">
      <c r="A398" s="3"/>
      <c r="B398" s="19"/>
      <c r="C398" s="19"/>
      <c r="D398" s="19"/>
      <c r="E398" s="19"/>
      <c r="F398" s="3"/>
      <c r="G398" s="3"/>
      <c r="H398" s="3"/>
      <c r="I398" s="3"/>
      <c r="J398" s="3"/>
      <c r="K398" s="3"/>
      <c r="L398" s="3"/>
      <c r="M398" s="3"/>
    </row>
    <row r="399" spans="1:13" ht="16.149999999999999" customHeight="1">
      <c r="A399" s="28"/>
      <c r="B399" s="30" t="s">
        <v>279</v>
      </c>
      <c r="C399" s="10" t="s">
        <v>278</v>
      </c>
      <c r="D399" s="11"/>
      <c r="E399" s="12"/>
      <c r="F399" s="29"/>
      <c r="G399" s="3"/>
      <c r="H399" s="3"/>
      <c r="I399" s="3"/>
      <c r="J399" s="3"/>
      <c r="K399" s="3"/>
      <c r="L399" s="3"/>
      <c r="M399" s="3"/>
    </row>
    <row r="400" spans="1:13" ht="16.149999999999999" customHeight="1">
      <c r="A400" s="3"/>
      <c r="B400" s="24"/>
      <c r="C400" s="24"/>
      <c r="D400" s="24"/>
      <c r="E400" s="24"/>
      <c r="F400" s="3"/>
      <c r="G400" s="3"/>
      <c r="H400" s="3"/>
      <c r="I400" s="3"/>
      <c r="J400" s="3"/>
      <c r="K400" s="3"/>
      <c r="L400" s="3"/>
      <c r="M400" s="3"/>
    </row>
    <row r="401" spans="1:13" ht="16.149999999999999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6.149999999999999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6.149999999999999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6.149999999999999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6.149999999999999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6.149999999999999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6.149999999999999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6.149999999999999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6.149999999999999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</sheetData>
  <pageMargins left="0.39370100000000002" right="0.19685" top="0.98425200000000002" bottom="0.98425200000000002" header="0.49212600000000001" footer="0.49212600000000001"/>
  <pageSetup orientation="landscape"/>
  <headerFooter>
    <oddFooter>&amp;C&amp;"Geneva,Regular"&amp;10&amp;K000000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 VIERGE REMANIE1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 PALMIN</cp:lastModifiedBy>
  <dcterms:modified xsi:type="dcterms:W3CDTF">2020-06-23T15:09:44Z</dcterms:modified>
</cp:coreProperties>
</file>