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730" windowHeight="10035" activeTab="3"/>
  </bookViews>
  <sheets>
    <sheet name="Notice d'utilisation" sheetId="6" r:id="rId1"/>
    <sheet name="Methode 1 Déficit financement" sheetId="1" r:id="rId2"/>
    <sheet name="Méthode 2 Taux forfaitaire" sheetId="9" r:id="rId3"/>
    <sheet name="Méthode 3 Recettes prévis." sheetId="8" r:id="rId4"/>
  </sheets>
  <definedNames>
    <definedName name="_ftnref1" localSheetId="0">'Notice d''utilisation'!#REF!</definedName>
  </definedNames>
  <calcPr calcId="145621"/>
</workbook>
</file>

<file path=xl/calcChain.xml><?xml version="1.0" encoding="utf-8"?>
<calcChain xmlns="http://schemas.openxmlformats.org/spreadsheetml/2006/main">
  <c r="D37" i="9" l="1"/>
  <c r="F36" i="8" l="1"/>
  <c r="H36" i="8"/>
  <c r="J36" i="8"/>
  <c r="D36" i="8"/>
  <c r="N30" i="8"/>
  <c r="L30" i="8"/>
  <c r="N29" i="8"/>
  <c r="L29" i="8"/>
  <c r="N28" i="8"/>
  <c r="L28" i="8"/>
  <c r="N27" i="8"/>
  <c r="L27" i="8"/>
  <c r="N32" i="8"/>
  <c r="L32" i="8"/>
  <c r="N31" i="8"/>
  <c r="L31" i="8"/>
  <c r="N26" i="8"/>
  <c r="L26" i="8"/>
  <c r="N25" i="8"/>
  <c r="L25" i="8"/>
  <c r="N24" i="8"/>
  <c r="L24" i="8"/>
  <c r="C24" i="8"/>
  <c r="C25" i="8" s="1"/>
  <c r="C26" i="8" s="1"/>
  <c r="C27" i="8" s="1"/>
  <c r="C28" i="8" s="1"/>
  <c r="C29" i="8" s="1"/>
  <c r="C30" i="8" s="1"/>
  <c r="C31" i="8" s="1"/>
  <c r="C32" i="8" s="1"/>
  <c r="C33" i="8" s="1"/>
  <c r="C34" i="8" s="1"/>
  <c r="C35" i="8" s="1"/>
  <c r="L36" i="8"/>
  <c r="N36" i="8" l="1"/>
  <c r="D43" i="9"/>
  <c r="O35" i="1"/>
  <c r="O36" i="1"/>
  <c r="O37" i="1"/>
  <c r="O38" i="1"/>
  <c r="O39" i="1"/>
  <c r="O40" i="1"/>
  <c r="O41" i="1"/>
  <c r="O42" i="1"/>
  <c r="O43" i="1"/>
  <c r="O44" i="1"/>
  <c r="O45" i="1"/>
  <c r="O46" i="1"/>
  <c r="O47" i="1"/>
  <c r="O48" i="1"/>
  <c r="O49" i="1"/>
  <c r="O50" i="1"/>
  <c r="O51" i="1"/>
  <c r="O52" i="1"/>
  <c r="O53" i="1"/>
  <c r="O54" i="1"/>
  <c r="O34" i="1"/>
  <c r="B26" i="1" l="1"/>
  <c r="B27" i="1" s="1"/>
  <c r="B28" i="1" s="1"/>
  <c r="B29" i="1" s="1"/>
  <c r="B30" i="1" s="1"/>
  <c r="B31" i="1" s="1"/>
  <c r="B32" i="1" s="1"/>
  <c r="B33" i="1" s="1"/>
  <c r="B34" i="1" l="1"/>
  <c r="B35" i="1" s="1"/>
  <c r="B36" i="1" s="1"/>
  <c r="B37" i="1" s="1"/>
  <c r="B38" i="1" s="1"/>
  <c r="B39" i="1" s="1"/>
  <c r="B40" i="1" s="1"/>
  <c r="B41" i="1" s="1"/>
  <c r="B42" i="1" s="1"/>
  <c r="B43" i="1" s="1"/>
  <c r="B44" i="1" s="1"/>
  <c r="B45" i="1" s="1"/>
  <c r="B46" i="1" s="1"/>
  <c r="B47" i="1" s="1"/>
  <c r="B48" i="1" s="1"/>
  <c r="B49" i="1" s="1"/>
  <c r="B50" i="1" s="1"/>
  <c r="B51" i="1" s="1"/>
  <c r="B52" i="1" s="1"/>
  <c r="B53" i="1" s="1"/>
  <c r="B54" i="1" s="1"/>
  <c r="L34" i="8"/>
  <c r="L35" i="8"/>
  <c r="L33" i="8"/>
  <c r="N35" i="8" l="1"/>
  <c r="N34" i="8"/>
  <c r="N33" i="8"/>
  <c r="E59" i="1" l="1"/>
  <c r="D25" i="1" s="1"/>
  <c r="H56" i="1" l="1"/>
  <c r="K56" i="1"/>
  <c r="N56" i="1"/>
  <c r="E56" i="1"/>
  <c r="E25" i="1"/>
  <c r="G25" i="1"/>
  <c r="J25" i="1"/>
  <c r="M25" i="1"/>
  <c r="O25" i="1"/>
  <c r="D26" i="1"/>
  <c r="D27" i="1" s="1"/>
  <c r="E27" i="1" s="1"/>
  <c r="O26" i="1"/>
  <c r="O27" i="1"/>
  <c r="O28" i="1"/>
  <c r="O29" i="1"/>
  <c r="O30" i="1"/>
  <c r="O31" i="1"/>
  <c r="O32" i="1"/>
  <c r="L55" i="1"/>
  <c r="I55" i="1"/>
  <c r="F55" i="1"/>
  <c r="C55" i="1"/>
  <c r="O33" i="1"/>
  <c r="G72" i="1" l="1"/>
  <c r="G65" i="1"/>
  <c r="J26" i="1"/>
  <c r="N25" i="1"/>
  <c r="H25" i="1"/>
  <c r="K25" i="1"/>
  <c r="G26" i="1"/>
  <c r="E26" i="1"/>
  <c r="K26" i="1"/>
  <c r="J27" i="1"/>
  <c r="K27" i="1" s="1"/>
  <c r="D28" i="1"/>
  <c r="M26" i="1"/>
  <c r="O55" i="1"/>
  <c r="G27" i="1" l="1"/>
  <c r="H26" i="1"/>
  <c r="J28" i="1"/>
  <c r="J29" i="1" s="1"/>
  <c r="N26" i="1"/>
  <c r="M27" i="1"/>
  <c r="D29" i="1"/>
  <c r="E28" i="1"/>
  <c r="K28" i="1" l="1"/>
  <c r="H27" i="1"/>
  <c r="G28" i="1"/>
  <c r="N27" i="1"/>
  <c r="M28" i="1"/>
  <c r="K29" i="1"/>
  <c r="J30" i="1"/>
  <c r="E29" i="1"/>
  <c r="D30" i="1"/>
  <c r="H28" i="1" l="1"/>
  <c r="G29" i="1"/>
  <c r="M29" i="1"/>
  <c r="N28" i="1"/>
  <c r="D31" i="1"/>
  <c r="E30" i="1"/>
  <c r="K30" i="1"/>
  <c r="J31" i="1"/>
  <c r="G30" i="1" l="1"/>
  <c r="H29" i="1"/>
  <c r="K31" i="1"/>
  <c r="J32" i="1"/>
  <c r="K32" i="1" s="1"/>
  <c r="E31" i="1"/>
  <c r="D32" i="1"/>
  <c r="E32" i="1" s="1"/>
  <c r="N29" i="1"/>
  <c r="M30" i="1"/>
  <c r="G31" i="1" l="1"/>
  <c r="H30" i="1"/>
  <c r="M31" i="1"/>
  <c r="N30" i="1"/>
  <c r="D33" i="1"/>
  <c r="D34" i="1" s="1"/>
  <c r="D35" i="1" s="1"/>
  <c r="D36" i="1" l="1"/>
  <c r="E35" i="1"/>
  <c r="E34" i="1"/>
  <c r="H31" i="1"/>
  <c r="G32" i="1"/>
  <c r="H32" i="1" s="1"/>
  <c r="N31" i="1"/>
  <c r="M32" i="1"/>
  <c r="N32" i="1" s="1"/>
  <c r="E33" i="1"/>
  <c r="D37" i="1" l="1"/>
  <c r="E36" i="1"/>
  <c r="G33" i="1"/>
  <c r="M33" i="1"/>
  <c r="M34" i="1" s="1"/>
  <c r="M35" i="1" s="1"/>
  <c r="J33" i="1"/>
  <c r="J34" i="1" s="1"/>
  <c r="J35" i="1" s="1"/>
  <c r="N35" i="1" l="1"/>
  <c r="M36" i="1"/>
  <c r="J36" i="1"/>
  <c r="K35" i="1"/>
  <c r="G34" i="1"/>
  <c r="H33" i="1"/>
  <c r="D38" i="1"/>
  <c r="E37" i="1"/>
  <c r="K34" i="1"/>
  <c r="N34" i="1"/>
  <c r="K33" i="1"/>
  <c r="N33" i="1"/>
  <c r="N36" i="1" l="1"/>
  <c r="M37" i="1"/>
  <c r="D39" i="1"/>
  <c r="E38" i="1"/>
  <c r="H34" i="1"/>
  <c r="G35" i="1"/>
  <c r="J37" i="1"/>
  <c r="K36" i="1"/>
  <c r="H35" i="1" l="1"/>
  <c r="G36" i="1"/>
  <c r="N37" i="1"/>
  <c r="M38" i="1"/>
  <c r="J38" i="1"/>
  <c r="K37" i="1"/>
  <c r="D40" i="1"/>
  <c r="E39" i="1"/>
  <c r="D41" i="1" l="1"/>
  <c r="E40" i="1"/>
  <c r="J39" i="1"/>
  <c r="K38" i="1"/>
  <c r="N38" i="1"/>
  <c r="M39" i="1"/>
  <c r="H36" i="1"/>
  <c r="G37" i="1"/>
  <c r="J40" i="1" l="1"/>
  <c r="K39" i="1"/>
  <c r="D42" i="1"/>
  <c r="E41" i="1"/>
  <c r="H37" i="1"/>
  <c r="G38" i="1"/>
  <c r="N39" i="1"/>
  <c r="M40" i="1"/>
  <c r="M41" i="1" l="1"/>
  <c r="N40" i="1"/>
  <c r="H38" i="1"/>
  <c r="G39" i="1"/>
  <c r="D43" i="1"/>
  <c r="E42" i="1"/>
  <c r="J41" i="1"/>
  <c r="K40" i="1"/>
  <c r="J42" i="1" l="1"/>
  <c r="K41" i="1"/>
  <c r="D44" i="1"/>
  <c r="E43" i="1"/>
  <c r="M42" i="1"/>
  <c r="N41" i="1"/>
  <c r="H39" i="1"/>
  <c r="G40" i="1"/>
  <c r="G41" i="1" l="1"/>
  <c r="H40" i="1"/>
  <c r="D45" i="1"/>
  <c r="E44" i="1"/>
  <c r="J43" i="1"/>
  <c r="K42" i="1"/>
  <c r="M43" i="1"/>
  <c r="N42" i="1"/>
  <c r="M44" i="1" l="1"/>
  <c r="N43" i="1"/>
  <c r="J44" i="1"/>
  <c r="K43" i="1"/>
  <c r="D46" i="1"/>
  <c r="E45" i="1"/>
  <c r="G42" i="1"/>
  <c r="H41" i="1"/>
  <c r="G43" i="1" l="1"/>
  <c r="H42" i="1"/>
  <c r="D47" i="1"/>
  <c r="E46" i="1"/>
  <c r="J45" i="1"/>
  <c r="K44" i="1"/>
  <c r="M45" i="1"/>
  <c r="N44" i="1"/>
  <c r="M46" i="1" l="1"/>
  <c r="N45" i="1"/>
  <c r="J46" i="1"/>
  <c r="K45" i="1"/>
  <c r="D48" i="1"/>
  <c r="E47" i="1"/>
  <c r="G44" i="1"/>
  <c r="H43" i="1"/>
  <c r="G45" i="1" l="1"/>
  <c r="H44" i="1"/>
  <c r="D49" i="1"/>
  <c r="E48" i="1"/>
  <c r="J47" i="1"/>
  <c r="K46" i="1"/>
  <c r="M47" i="1"/>
  <c r="N46" i="1"/>
  <c r="M48" i="1" l="1"/>
  <c r="N47" i="1"/>
  <c r="J48" i="1"/>
  <c r="K47" i="1"/>
  <c r="D50" i="1"/>
  <c r="E49" i="1"/>
  <c r="G46" i="1"/>
  <c r="H45" i="1"/>
  <c r="G47" i="1" l="1"/>
  <c r="H46" i="1"/>
  <c r="D51" i="1"/>
  <c r="E50" i="1"/>
  <c r="J49" i="1"/>
  <c r="K48" i="1"/>
  <c r="M49" i="1"/>
  <c r="N48" i="1"/>
  <c r="M50" i="1" l="1"/>
  <c r="N49" i="1"/>
  <c r="J50" i="1"/>
  <c r="K49" i="1"/>
  <c r="D52" i="1"/>
  <c r="E51" i="1"/>
  <c r="G48" i="1"/>
  <c r="H47" i="1"/>
  <c r="G49" i="1" l="1"/>
  <c r="H48" i="1"/>
  <c r="D53" i="1"/>
  <c r="E52" i="1"/>
  <c r="J51" i="1"/>
  <c r="K50" i="1"/>
  <c r="M51" i="1"/>
  <c r="N50" i="1"/>
  <c r="M52" i="1" l="1"/>
  <c r="N51" i="1"/>
  <c r="J52" i="1"/>
  <c r="K51" i="1"/>
  <c r="D54" i="1"/>
  <c r="E54" i="1" s="1"/>
  <c r="E53" i="1"/>
  <c r="G50" i="1"/>
  <c r="H49" i="1"/>
  <c r="G51" i="1" l="1"/>
  <c r="H50" i="1"/>
  <c r="E55" i="1"/>
  <c r="J53" i="1"/>
  <c r="K52" i="1"/>
  <c r="M53" i="1"/>
  <c r="N52" i="1"/>
  <c r="M54" i="1" l="1"/>
  <c r="N54" i="1" s="1"/>
  <c r="N53" i="1"/>
  <c r="J54" i="1"/>
  <c r="K54" i="1" s="1"/>
  <c r="K53" i="1"/>
  <c r="G52" i="1"/>
  <c r="H51" i="1"/>
  <c r="G53" i="1" l="1"/>
  <c r="H52" i="1"/>
  <c r="K55" i="1"/>
  <c r="N55" i="1"/>
  <c r="G54" i="1" l="1"/>
  <c r="H54" i="1" s="1"/>
  <c r="H53" i="1"/>
  <c r="H55" i="1" l="1"/>
  <c r="O56" i="1" l="1"/>
  <c r="G66" i="1"/>
  <c r="G67" i="1" s="1"/>
  <c r="G74" i="1" s="1"/>
  <c r="G75" i="1" s="1"/>
  <c r="G81" i="1" s="1"/>
</calcChain>
</file>

<file path=xl/comments1.xml><?xml version="1.0" encoding="utf-8"?>
<comments xmlns="http://schemas.openxmlformats.org/spreadsheetml/2006/main">
  <authors>
    <author>cra</author>
  </authors>
  <commentList>
    <comment ref="C23" authorId="0">
      <text>
        <r>
          <rPr>
            <b/>
            <sz val="9"/>
            <color indexed="81"/>
            <rFont val="Tahoma"/>
            <family val="2"/>
          </rPr>
          <t>cra:</t>
        </r>
        <r>
          <rPr>
            <sz val="9"/>
            <color indexed="81"/>
            <rFont val="Tahoma"/>
            <family val="2"/>
          </rPr>
          <t xml:space="preserve">
Renseigner ici l'année 1 du projet (ex. : 2015)</t>
        </r>
      </text>
    </comment>
  </commentList>
</comments>
</file>

<file path=xl/sharedStrings.xml><?xml version="1.0" encoding="utf-8"?>
<sst xmlns="http://schemas.openxmlformats.org/spreadsheetml/2006/main" count="147" uniqueCount="116">
  <si>
    <t>Coûts d'investissements</t>
  </si>
  <si>
    <t>quotient d'actualisation</t>
  </si>
  <si>
    <t>Coûts d'exploitation</t>
  </si>
  <si>
    <t>Recettes</t>
  </si>
  <si>
    <t>Valeur Résiduelle</t>
  </si>
  <si>
    <t>Flux de trésorerie net</t>
  </si>
  <si>
    <t>Total</t>
  </si>
  <si>
    <t>Etape n°1 : Calcul des valeurs actualisées</t>
  </si>
  <si>
    <t>Intitulé de l'opération :</t>
  </si>
  <si>
    <t>Numéro SYNERGIE :</t>
  </si>
  <si>
    <t>Nom de l'employé :</t>
  </si>
  <si>
    <t>Fonction de l'employé :</t>
  </si>
  <si>
    <t>Nom et fonction du responsable :</t>
  </si>
  <si>
    <t>Période</t>
  </si>
  <si>
    <t>Valeur résiduelle</t>
  </si>
  <si>
    <t>Année</t>
  </si>
  <si>
    <t>Investissement</t>
  </si>
  <si>
    <t xml:space="preserve">                  Taux d'actualisation =</t>
  </si>
  <si>
    <t>dont coût total éligible (CTE)</t>
  </si>
  <si>
    <t>Coût d'investissement actualisé (CIA)</t>
  </si>
  <si>
    <t>Recettes nettes actualisées (RNA)</t>
  </si>
  <si>
    <t>Coût d'investissement total (CIT)</t>
  </si>
  <si>
    <t>Taux de déficit de financement (TDF)</t>
  </si>
  <si>
    <t>Déficit de financement</t>
  </si>
  <si>
    <t>Coût global du projet, dépenses inéligibles comprises (valeur non actualisée)</t>
  </si>
  <si>
    <t>Dépenses éligibles uniquement (valeur non actualisée)</t>
  </si>
  <si>
    <t xml:space="preserve">Coût global du projet, dépenses inéligibles comprises (valeur actualisée) </t>
  </si>
  <si>
    <t>Taux max. FEDER</t>
  </si>
  <si>
    <t>Contribution maximale FEDER</t>
  </si>
  <si>
    <t>TDF=DF/CIA</t>
  </si>
  <si>
    <t>Terminologie UE</t>
  </si>
  <si>
    <t>EC = Eligible cost</t>
  </si>
  <si>
    <t xml:space="preserve">Recettes actualisées + Valeur résiduelle actualisée - Coûts actualisés d'exploitation </t>
  </si>
  <si>
    <t>DNR (« discounted net revenue » )</t>
  </si>
  <si>
    <t>DIC (« discounted investment cost »)</t>
  </si>
  <si>
    <t>Max EE (« maximum eligible expenditure ») est le montant maximum des dépenses éligibles</t>
  </si>
  <si>
    <t>R = Max EE/DIC</t>
  </si>
  <si>
    <t>Assiette éligible (AE)</t>
  </si>
  <si>
    <t>DA= Decision amount = EC*R</t>
  </si>
  <si>
    <t>Deficit de financement (DF)</t>
  </si>
  <si>
    <t>DF = CIA-RNA</t>
  </si>
  <si>
    <t>Etape n°2 : Calcul du déficit de financement (DF) sur l'ensemble du projet</t>
  </si>
  <si>
    <t>Etape n°3 : Calcul de l'assiette éligible (AE) sur la partie du projet cofinancée</t>
  </si>
  <si>
    <t>(Article 61 du règlement 1303/2013)</t>
  </si>
  <si>
    <t>(Article 65 du règlement 1303/2013)</t>
  </si>
  <si>
    <t>Données prévisionnelles</t>
  </si>
  <si>
    <t>Recettes nettes</t>
  </si>
  <si>
    <t>valeur actualisée à l'année 1</t>
  </si>
  <si>
    <t>Vérification calcul VAN (fonction EXCEL)</t>
  </si>
  <si>
    <t xml:space="preserve">   Si changement de taux, modifier uniquement la cellule E47</t>
  </si>
  <si>
    <t>Comment remplir le tableau des recettes ?</t>
  </si>
  <si>
    <t>Quelle période retenir ?</t>
  </si>
  <si>
    <t>Exploitation                                                                                                                                          (hors amortissement et frais financiers)</t>
  </si>
  <si>
    <t>Pourquoi actualiser les recettes nettes ?</t>
  </si>
  <si>
    <t>Principe général : prendre en compte les recettes nettes générées par l'opération</t>
  </si>
  <si>
    <t>L'autorité de gestion tient compte du montant des recettes nettes générées par l'opération au cours de sa mise en œuvre et, le cas échéant, après son achèvement.</t>
  </si>
  <si>
    <t>Le principe de l'actualisation tient compte du fait qu'un euro d'aujourd'hui n'a pas la même valeur qu'un euro de demain. Il permet de traduire en une seule valeur "actuelle" l'ensemble des flux liés à l'investissement. Le calcul du déficit de financement consiste à déduire cette valeur actuelle du coût d'investissement.</t>
  </si>
  <si>
    <t>→Si vous êtes concerné par cette méthode, veuillez remplir les champs bleus de l'onglet "Méthode 1 Déficit financement"</t>
  </si>
  <si>
    <t>Cette annexe permet le calcul des recettes nettes générées par la mise en œuvre d'une opération. La méthode à utiliser pour effectuer ce calcul dépend du coût total éligible de l'opération et de la durée des recettes générées.</t>
  </si>
  <si>
    <t xml:space="preserve">La Commission européenne préconise un taux de 4%. Le calcul des montants actualisés s'effectue automatiquement lorsque les champs bleus sont remplis. </t>
  </si>
  <si>
    <t>Quelle que soit la méthode qui s'applique à votre opération, seuls les champs bleus doivent être renseignés</t>
  </si>
  <si>
    <r>
      <t xml:space="preserve">La </t>
    </r>
    <r>
      <rPr>
        <b/>
        <sz val="14"/>
        <color theme="1"/>
        <rFont val="Calibri"/>
        <family val="2"/>
        <scheme val="minor"/>
      </rPr>
      <t>méthode 1</t>
    </r>
    <r>
      <rPr>
        <sz val="14"/>
        <color theme="1"/>
        <rFont val="Calibri"/>
        <family val="2"/>
        <scheme val="minor"/>
      </rPr>
      <t xml:space="preserve"> repose sur l'actualisation des recettes nettes qui seront perçues </t>
    </r>
    <r>
      <rPr>
        <u/>
        <sz val="14"/>
        <color theme="1"/>
        <rFont val="Calibri"/>
        <family val="2"/>
        <scheme val="minor"/>
      </rPr>
      <t>pendant et après la mise en œuvre de l'opération</t>
    </r>
    <r>
      <rPr>
        <sz val="14"/>
        <color theme="1"/>
        <rFont val="Calibri"/>
        <family val="2"/>
        <scheme val="minor"/>
      </rPr>
      <t>.</t>
    </r>
  </si>
  <si>
    <t>Quel est le taux d'actualisation ?</t>
  </si>
  <si>
    <t xml:space="preserve">Méthode 1 : Estimation du déficit de financement                                                                                          </t>
  </si>
  <si>
    <t>Recettes brutes</t>
  </si>
  <si>
    <r>
      <rPr>
        <u/>
        <sz val="14"/>
        <color theme="1"/>
        <rFont val="Calibri"/>
        <family val="2"/>
        <scheme val="minor"/>
      </rPr>
      <t>A noter</t>
    </r>
    <r>
      <rPr>
        <sz val="14"/>
        <color theme="1"/>
        <rFont val="Calibri"/>
        <family val="2"/>
        <scheme val="minor"/>
      </rPr>
      <t xml:space="preserve"> : La période de mise en œuvre de l'opération est celle inscrite dans la convention FEDER. </t>
    </r>
  </si>
  <si>
    <t>La durée à retenir est déterminée en fonction du secteur d'invetissement et de la durée d'amortissement du bien.  La période d'amortissement du bien est généralement estimée par les services comptables de votre structure afin de prendre en compte l'investissement et sa dépréciation dans les comptes annuels. La durée retenue par vos services devra être dûment justifiée sur la base de documents comptables et techniques probants.</t>
  </si>
  <si>
    <t xml:space="preserve">  A remplir si le coût total éligible de l'opération excède 1 million d'€  et si l'opération génère des recettes nettes après sa mise en œuvre</t>
  </si>
  <si>
    <t>→Si vous êtes concerné par cette méthode, veuillez remplir les champs bleus de l'onglet "Méthode 2 Recettes prévis."</t>
  </si>
  <si>
    <r>
      <t>Les</t>
    </r>
    <r>
      <rPr>
        <b/>
        <sz val="11"/>
        <color theme="1"/>
        <rFont val="Calibri"/>
        <family val="2"/>
        <scheme val="minor"/>
      </rPr>
      <t xml:space="preserve"> recettes brutes </t>
    </r>
    <r>
      <rPr>
        <sz val="11"/>
        <color theme="1"/>
        <rFont val="Calibri"/>
        <family val="2"/>
        <scheme val="minor"/>
      </rPr>
      <t>correspondent à l'ensemble des recettes générées par l'opération. Il s'agit des redevances directement supportées par les utilisateurs pour l'utilisation de l'infrastructure, des recettes issues de la vente ou de la location de terrains ou de bâtiments, et des paiements effectués en contrepartie de services.</t>
    </r>
  </si>
  <si>
    <r>
      <t>La</t>
    </r>
    <r>
      <rPr>
        <b/>
        <sz val="11"/>
        <color theme="1"/>
        <rFont val="Calibri"/>
        <family val="2"/>
        <scheme val="minor"/>
      </rPr>
      <t xml:space="preserve"> valeur résiduelle</t>
    </r>
    <r>
      <rPr>
        <sz val="11"/>
        <color theme="1"/>
        <rFont val="Calibri"/>
        <family val="2"/>
        <scheme val="minor"/>
      </rPr>
      <t xml:space="preserve"> de l'investissement correspond à la valeur du bien à la fin de la période d'amortissement. </t>
    </r>
  </si>
  <si>
    <t xml:space="preserve">A remplir si le coût total éligible de l'opération n'excède pas 1 million d'€  et dépasse 50 000€  et si l'opération génère des recettes nettes pendant sa mise en œuvre </t>
  </si>
  <si>
    <t>Taux d'intervention maximal du FEDER (cf. DOMO)</t>
  </si>
  <si>
    <r>
      <t xml:space="preserve">A noter : Cette annexe </t>
    </r>
    <r>
      <rPr>
        <b/>
        <u/>
        <sz val="11"/>
        <color rgb="FFFF0000"/>
        <rFont val="Calibri"/>
        <family val="2"/>
        <scheme val="minor"/>
      </rPr>
      <t>ne concerne pas</t>
    </r>
    <r>
      <rPr>
        <b/>
        <sz val="11"/>
        <color rgb="FFFF0000"/>
        <rFont val="Calibri"/>
        <family val="2"/>
        <scheme val="minor"/>
      </rPr>
      <t xml:space="preserve"> les opérations encadrées par un régime d'aide d'Etat ou dont le coût total éligible est inférieur ou égal à 50 000 € </t>
    </r>
  </si>
  <si>
    <t>Recettes nettes = Recettes brutes - coûts d'exploitation + valeur résiduelle de l'investissement</t>
  </si>
  <si>
    <t>Etape n°4 : Calcul  de la contribution maximale FEDER</t>
  </si>
  <si>
    <t>Taux FEDER x AE</t>
  </si>
  <si>
    <r>
      <t xml:space="preserve">Les </t>
    </r>
    <r>
      <rPr>
        <b/>
        <sz val="11"/>
        <color theme="1"/>
        <rFont val="Calibri"/>
        <family val="2"/>
        <scheme val="minor"/>
      </rPr>
      <t>coûts d'exploitation</t>
    </r>
    <r>
      <rPr>
        <sz val="11"/>
        <color theme="1"/>
        <rFont val="Calibri"/>
        <family val="2"/>
        <scheme val="minor"/>
      </rPr>
      <t xml:space="preserve"> correspondent à l'ensemble des coûts d'exploitations, hors frais d'amortisement et frais financiers. Il s'agit des frais d’exploitation (frais fixes et variables) et des coûts de remplacement du matériel à faible durée de vie assurant le fonctionnement technique de l’opération.</t>
    </r>
  </si>
  <si>
    <t>(Article 61 et annexe V du règlement 1303/2013 et  règlement délégué (UE) 2015/1516)</t>
  </si>
  <si>
    <t>Secteurs</t>
  </si>
  <si>
    <t>Route</t>
  </si>
  <si>
    <t>Transports urbains</t>
  </si>
  <si>
    <t>Eau</t>
  </si>
  <si>
    <t>Déchets solides</t>
  </si>
  <si>
    <t>Recherche, développement, innovation</t>
  </si>
  <si>
    <t>Taux forfaitaires fixés par la Commission européenne</t>
  </si>
  <si>
    <t>Etape n°1 : Taux forfaitaire du secteur de votre opération</t>
  </si>
  <si>
    <t xml:space="preserve">Dépenses éligibles uniquement </t>
  </si>
  <si>
    <t xml:space="preserve">Coût global du projet, dépenses inéligibles comprises </t>
  </si>
  <si>
    <t>Coût total éligible ajusté (CTEA)</t>
  </si>
  <si>
    <t>CTE  = CTEx (1-TFS)</t>
  </si>
  <si>
    <t>Taux FEDER x CTEA</t>
  </si>
  <si>
    <r>
      <t xml:space="preserve">La </t>
    </r>
    <r>
      <rPr>
        <b/>
        <sz val="14"/>
        <color theme="1"/>
        <rFont val="Calibri"/>
        <family val="2"/>
        <scheme val="minor"/>
      </rPr>
      <t>méthode 3</t>
    </r>
    <r>
      <rPr>
        <sz val="14"/>
        <color theme="1"/>
        <rFont val="Calibri"/>
        <family val="2"/>
        <scheme val="minor"/>
      </rPr>
      <t xml:space="preserve"> consiste à déclarer le montant prévisionnel des recettes nettes qui seront perçues </t>
    </r>
    <r>
      <rPr>
        <u/>
        <sz val="14"/>
        <color theme="1"/>
        <rFont val="Calibri"/>
        <family val="2"/>
        <scheme val="minor"/>
      </rPr>
      <t>pendant la durée de l'opération</t>
    </r>
    <r>
      <rPr>
        <sz val="14"/>
        <color theme="1"/>
        <rFont val="Calibri"/>
        <family val="2"/>
        <scheme val="minor"/>
      </rPr>
      <t xml:space="preserve"> (soit maximum 3 ans)</t>
    </r>
  </si>
  <si>
    <t>Quel est le taux sectoriel à appliquer?</t>
  </si>
  <si>
    <t>Qu'est-ce que la méthode du taux forfaitaire par secteur ?</t>
  </si>
  <si>
    <t>Cette approche « simplifiée » permet d’utiliser un taux forfaitaire moyen applicable à un secteur/sous-secteur auquel est rattachée votre opérationquan celui-ci existe pour déterminer le coût total éligible ajuté et calculer le montant de l’aide européenne.</t>
  </si>
  <si>
    <t>Cette méthode ne peut donc être utilisée que dans le cas où les taux forfaitaires ont été préalablement définis pour le secteur concerné par l'opération.</t>
  </si>
  <si>
    <r>
      <t xml:space="preserve">La </t>
    </r>
    <r>
      <rPr>
        <b/>
        <sz val="14"/>
        <color theme="1"/>
        <rFont val="Calibri"/>
        <family val="2"/>
        <scheme val="minor"/>
      </rPr>
      <t>méthode 2</t>
    </r>
    <r>
      <rPr>
        <sz val="14"/>
        <color theme="1"/>
        <rFont val="Calibri"/>
        <family val="2"/>
        <scheme val="minor"/>
      </rPr>
      <t xml:space="preserve"> repose sur l'application d'un taux forfaitaire applicable sur le secteur concerné par votre opération afin de prendre en compte les recettes nettes qui seront perçues </t>
    </r>
    <r>
      <rPr>
        <u/>
        <sz val="14"/>
        <color theme="1"/>
        <rFont val="Calibri"/>
        <family val="2"/>
        <scheme val="minor"/>
      </rPr>
      <t>pendant et après la mise en œuvre de l'opération</t>
    </r>
    <r>
      <rPr>
        <sz val="14"/>
        <color theme="1"/>
        <rFont val="Calibri"/>
        <family val="2"/>
        <scheme val="minor"/>
      </rPr>
      <t>.</t>
    </r>
  </si>
  <si>
    <t>→Si vous êtes concerné par cette méthode, veuillez remplir les champs bleus de l'onglet "Méthode 2 Taux forfaitaire"</t>
  </si>
  <si>
    <t xml:space="preserve">1- Opérations génératrices de recettes nettes après leur achèvement et dont  le coût total éligible de l'opération excède 1 million d'€ </t>
  </si>
  <si>
    <t>Après vérification, le choix définitif entre ces méthodes sera arrêté par le service instructeur compétent du conseil régional de Guadeloupe</t>
  </si>
  <si>
    <t>Taux forfaitaire du secteur concerné par l' opération quand celui-ci a été fixé par la CE, voir ci-dessus</t>
  </si>
  <si>
    <t>Taux  forfaitaire du secteur (TFS)</t>
  </si>
  <si>
    <t xml:space="preserve">Mise à jour et suivi des recettes </t>
  </si>
  <si>
    <r>
      <t>Lorsque la méthode du taux forfaitaire par type de secteur ou sous-secteur est appliquée, toutes les recettes nettes générées par une opération au cours de sa mise en œuvre et après son achèvement sont considérées comme étant prises en compte par l'application du taux forfaitaire et ne sont donc pas déduites des dépenses éligibles de l'opération par la suite.</t>
    </r>
    <r>
      <rPr>
        <b/>
        <u/>
        <sz val="12"/>
        <color theme="1"/>
        <rFont val="Calibri"/>
        <family val="2"/>
        <scheme val="minor"/>
      </rPr>
      <t xml:space="preserve"> En cela, il s'agit de la méthode la plus sûre.</t>
    </r>
  </si>
  <si>
    <t xml:space="preserve">Conformément à la règlementation européenne et lorsque la méthode du calcul de déficit de financement est utilisée, un suivi des recettes doit être effectué  au moment de l'instruction, au versement du solde de l'opération et jusqu'à la clôture du programme en 2023. </t>
  </si>
  <si>
    <t>Etape n°2 : Calcul du coût total éligible (CTEA) sur la partie du projet cofinancée</t>
  </si>
  <si>
    <t>Pour les projets générateurs de recettes nettes, les taux forfaitaires, pour un secteur ou sous-secteur donné sont fixés par la Commission européenne (cf annexe V du règlement UE 1303/2013 et règlement délégué UE  2015/1516.</t>
  </si>
  <si>
    <t>Durant la mise en oeuvre de la programmation, des taux forfaitaires supplémentaires peuvent être adoptés par la Commission européenne (par actes délégués) et pourront être utilisés.</t>
  </si>
  <si>
    <t xml:space="preserve">2- Opérations génératrices de recettes nettes pendant leur mise en œuvre et dont  le coût total éligible n'excède pas 1 million d'€  et dépasse 50 000€ </t>
  </si>
  <si>
    <t xml:space="preserve">Les calculs des recettes nettes prévisionnelles déclarées doivent être dûment justifiées sur la base de documents comptables et techniques probants. </t>
  </si>
  <si>
    <t xml:space="preserve">Méthode 2 : Application d'un taux forfaitaire par secteur ou sous-secteur                                                                                       </t>
  </si>
  <si>
    <t xml:space="preserve">Méthode 3 : Estimation des recettes prévisionnelles </t>
  </si>
  <si>
    <t>AE = CTExTDF</t>
  </si>
  <si>
    <t>Annexe 1 : Calcul des recettes nettes   - Programme Opérationnel INTERREG V Caraïbes</t>
  </si>
  <si>
    <t>Annexe 1 : Calcul des recettes nettes  - Programme Opérationnel INTERREG V Caraïbes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</si>
</sst>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3" formatCode="_-* #,##0.00\ _€_-;\-* #,##0.00\ _€_-;_-* &quot;-&quot;??\ _€_-;_-@_-"/>
    <numFmt numFmtId="164" formatCode="#,##0.0000000&quot; €&quot;;[Red]\-#,##0.0000000&quot; €&quot;"/>
    <numFmt numFmtId="165" formatCode="#,##0.00\ &quot;€&quot;"/>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4"/>
      <color theme="1"/>
      <name val="Calibri"/>
      <family val="2"/>
      <scheme val="minor"/>
    </font>
    <font>
      <sz val="14"/>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u/>
      <sz val="14"/>
      <color theme="1"/>
      <name val="Calibri"/>
      <family val="2"/>
      <scheme val="minor"/>
    </font>
    <font>
      <sz val="11"/>
      <name val="Calibri"/>
      <family val="2"/>
      <scheme val="minor"/>
    </font>
    <font>
      <b/>
      <sz val="16"/>
      <name val="Calibri"/>
      <family val="2"/>
      <scheme val="minor"/>
    </font>
    <font>
      <sz val="26"/>
      <name val="Calibri"/>
      <family val="2"/>
      <scheme val="minor"/>
    </font>
    <font>
      <i/>
      <sz val="10"/>
      <name val="Calibri"/>
      <family val="2"/>
      <scheme val="minor"/>
    </font>
    <font>
      <sz val="9"/>
      <name val="Calibri"/>
      <family val="2"/>
      <scheme val="minor"/>
    </font>
    <font>
      <b/>
      <sz val="12"/>
      <color indexed="48"/>
      <name val="Calibri"/>
      <family val="2"/>
      <scheme val="minor"/>
    </font>
    <font>
      <b/>
      <sz val="14"/>
      <color indexed="9"/>
      <name val="Calibri"/>
      <family val="2"/>
      <scheme val="minor"/>
    </font>
    <font>
      <sz val="9"/>
      <color indexed="48"/>
      <name val="Calibri"/>
      <family val="2"/>
      <scheme val="minor"/>
    </font>
    <font>
      <b/>
      <sz val="10"/>
      <name val="Calibri"/>
      <family val="2"/>
      <scheme val="minor"/>
    </font>
    <font>
      <b/>
      <sz val="8"/>
      <name val="Calibri"/>
      <family val="2"/>
      <scheme val="minor"/>
    </font>
    <font>
      <b/>
      <sz val="9"/>
      <name val="Calibri"/>
      <family val="2"/>
      <scheme val="minor"/>
    </font>
    <font>
      <sz val="10"/>
      <name val="Calibri"/>
      <family val="2"/>
      <scheme val="minor"/>
    </font>
    <font>
      <b/>
      <sz val="10"/>
      <color rgb="FFFF0000"/>
      <name val="Calibri"/>
      <family val="2"/>
      <scheme val="minor"/>
    </font>
    <font>
      <b/>
      <sz val="11"/>
      <color rgb="FFFF0000"/>
      <name val="Calibri"/>
      <family val="2"/>
      <scheme val="minor"/>
    </font>
    <font>
      <b/>
      <sz val="9"/>
      <color rgb="FFFF0000"/>
      <name val="Calibri"/>
      <family val="2"/>
      <scheme val="minor"/>
    </font>
    <font>
      <i/>
      <sz val="9"/>
      <name val="Calibri"/>
      <family val="2"/>
      <scheme val="minor"/>
    </font>
    <font>
      <b/>
      <sz val="16"/>
      <color theme="1"/>
      <name val="Calibri"/>
      <family val="2"/>
      <scheme val="minor"/>
    </font>
    <font>
      <b/>
      <u/>
      <sz val="11"/>
      <color rgb="FFFF0000"/>
      <name val="Calibri"/>
      <family val="2"/>
      <scheme val="minor"/>
    </font>
    <font>
      <i/>
      <sz val="11"/>
      <name val="Calibri"/>
      <family val="2"/>
      <scheme val="minor"/>
    </font>
    <font>
      <b/>
      <sz val="12"/>
      <name val="Calibri"/>
      <family val="2"/>
      <scheme val="minor"/>
    </font>
    <font>
      <b/>
      <sz val="11"/>
      <color indexed="48"/>
      <name val="Calibri"/>
      <family val="2"/>
      <scheme val="minor"/>
    </font>
    <font>
      <b/>
      <sz val="11"/>
      <color indexed="9"/>
      <name val="Calibri"/>
      <family val="2"/>
      <scheme val="minor"/>
    </font>
    <font>
      <b/>
      <sz val="11"/>
      <name val="Calibri"/>
      <family val="2"/>
      <scheme val="minor"/>
    </font>
    <font>
      <b/>
      <sz val="13"/>
      <color theme="3" tint="0.39997558519241921"/>
      <name val="Calibri"/>
      <family val="2"/>
      <scheme val="minor"/>
    </font>
    <font>
      <b/>
      <u/>
      <sz val="12"/>
      <color theme="1"/>
      <name val="Calibri"/>
      <family val="2"/>
      <scheme val="minor"/>
    </font>
    <font>
      <b/>
      <sz val="10"/>
      <color rgb="FFFFFFFF"/>
      <name val="Calibri"/>
      <family val="2"/>
      <scheme val="minor"/>
    </font>
    <font>
      <b/>
      <sz val="10"/>
      <color theme="1"/>
      <name val="Calibri"/>
      <family val="2"/>
      <scheme val="minor"/>
    </font>
    <font>
      <sz val="10"/>
      <color theme="1"/>
      <name val="Calibri"/>
      <family val="2"/>
      <scheme val="minor"/>
    </font>
    <font>
      <b/>
      <sz val="13"/>
      <color theme="0"/>
      <name val="Calibri"/>
      <family val="2"/>
      <scheme val="minor"/>
    </font>
  </fonts>
  <fills count="29">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indexed="23"/>
        <bgColor indexed="64"/>
      </patternFill>
    </fill>
    <fill>
      <patternFill patternType="solid">
        <fgColor theme="0"/>
        <bgColor indexed="64"/>
      </patternFill>
    </fill>
    <fill>
      <patternFill patternType="solid">
        <fgColor theme="0"/>
        <bgColor indexed="26"/>
      </patternFill>
    </fill>
    <fill>
      <patternFill patternType="solid">
        <fgColor theme="0"/>
        <bgColor indexed="41"/>
      </patternFill>
    </fill>
    <fill>
      <patternFill patternType="solid">
        <fgColor theme="0"/>
        <bgColor indexed="22"/>
      </patternFill>
    </fill>
    <fill>
      <patternFill patternType="solid">
        <fgColor theme="0"/>
        <bgColor indexed="2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26"/>
      </patternFill>
    </fill>
    <fill>
      <patternFill patternType="solid">
        <fgColor theme="0" tint="-0.14999847407452621"/>
        <bgColor indexed="41"/>
      </patternFill>
    </fill>
    <fill>
      <patternFill patternType="solid">
        <fgColor theme="0" tint="-0.14999847407452621"/>
        <bgColor indexed="2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26"/>
      </patternFill>
    </fill>
    <fill>
      <patternFill patternType="solid">
        <fgColor theme="8" tint="0.79998168889431442"/>
        <bgColor indexed="41"/>
      </patternFill>
    </fill>
    <fill>
      <patternFill patternType="solid">
        <fgColor theme="8" tint="0.79998168889431442"/>
        <bgColor indexed="22"/>
      </patternFill>
    </fill>
    <fill>
      <patternFill patternType="solid">
        <fgColor theme="0" tint="-0.249977111117893"/>
        <bgColor indexed="26"/>
      </patternFill>
    </fill>
    <fill>
      <patternFill patternType="solid">
        <fgColor theme="0" tint="-0.249977111117893"/>
        <bgColor indexed="41"/>
      </patternFill>
    </fill>
    <fill>
      <patternFill patternType="solid">
        <fgColor theme="0" tint="-0.249977111117893"/>
        <bgColor indexed="24"/>
      </patternFill>
    </fill>
    <fill>
      <patternFill patternType="solid">
        <fgColor theme="0" tint="-0.249977111117893"/>
        <bgColor indexed="22"/>
      </patternFill>
    </fill>
    <fill>
      <patternFill patternType="solid">
        <fgColor rgb="FF4F81BD"/>
        <bgColor indexed="64"/>
      </patternFill>
    </fill>
    <fill>
      <patternFill patternType="solid">
        <fgColor rgb="FFD3DFEE"/>
        <bgColor indexed="64"/>
      </patternFill>
    </fill>
    <fill>
      <patternFill patternType="solid">
        <fgColor rgb="FFC00000"/>
        <bgColor indexed="64"/>
      </patternFill>
    </fill>
  </fills>
  <borders count="23">
    <border>
      <left/>
      <right/>
      <top/>
      <bottom/>
      <diagonal/>
    </border>
    <border>
      <left style="thin">
        <color rgb="FFBCBCBC"/>
      </left>
      <right/>
      <top/>
      <bottom/>
      <diagonal/>
    </border>
    <border>
      <left/>
      <right/>
      <top/>
      <bottom style="thin">
        <color indexed="64"/>
      </bottom>
      <diagonal/>
    </border>
    <border>
      <left/>
      <right/>
      <top style="thin">
        <color indexed="64"/>
      </top>
      <bottom style="thin">
        <color indexed="64"/>
      </bottom>
      <diagonal/>
    </border>
    <border>
      <left style="thin">
        <color rgb="FFCFCFCF"/>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7BA0CD"/>
      </left>
      <right style="medium">
        <color rgb="FF7BA0CD"/>
      </right>
      <top style="medium">
        <color rgb="FF7BA0CD"/>
      </top>
      <bottom style="medium">
        <color rgb="FF7BA0CD"/>
      </bottom>
      <diagonal/>
    </border>
    <border>
      <left/>
      <right style="medium">
        <color rgb="FF7BA0CD"/>
      </right>
      <top style="medium">
        <color rgb="FF7BA0CD"/>
      </top>
      <bottom style="medium">
        <color rgb="FF7BA0CD"/>
      </bottom>
      <diagonal/>
    </border>
    <border>
      <left style="medium">
        <color rgb="FF7BA0CD"/>
      </left>
      <right style="medium">
        <color rgb="FF7BA0CD"/>
      </right>
      <top/>
      <bottom style="medium">
        <color rgb="FF7BA0CD"/>
      </bottom>
      <diagonal/>
    </border>
    <border>
      <left/>
      <right style="medium">
        <color rgb="FF7BA0CD"/>
      </right>
      <top/>
      <bottom style="medium">
        <color rgb="FF7BA0CD"/>
      </bottom>
      <diagonal/>
    </border>
  </borders>
  <cellStyleXfs count="2">
    <xf numFmtId="0" fontId="0" fillId="0" borderId="0"/>
    <xf numFmtId="43" fontId="1" fillId="0" borderId="0" applyFont="0" applyFill="0" applyBorder="0" applyAlignment="0" applyProtection="0"/>
  </cellStyleXfs>
  <cellXfs count="227">
    <xf numFmtId="0" fontId="0" fillId="0" borderId="0" xfId="0"/>
    <xf numFmtId="0" fontId="0" fillId="0" borderId="0" xfId="0" applyFont="1"/>
    <xf numFmtId="0" fontId="2" fillId="0" borderId="0" xfId="0" applyFont="1" applyAlignment="1">
      <alignment horizontal="right" vertical="top"/>
    </xf>
    <xf numFmtId="0" fontId="6" fillId="0" borderId="0" xfId="0" applyFont="1"/>
    <xf numFmtId="0" fontId="5" fillId="0" borderId="0" xfId="0" applyFont="1"/>
    <xf numFmtId="0" fontId="7" fillId="0" borderId="0" xfId="0" applyFont="1"/>
    <xf numFmtId="0" fontId="8" fillId="0" borderId="0" xfId="0" applyFont="1"/>
    <xf numFmtId="0" fontId="7" fillId="0" borderId="0" xfId="0" applyFont="1" applyAlignment="1">
      <alignment vertical="top" wrapText="1"/>
    </xf>
    <xf numFmtId="0" fontId="5" fillId="0" borderId="0" xfId="0" applyFont="1" applyAlignment="1"/>
    <xf numFmtId="0" fontId="7" fillId="0" borderId="0" xfId="0" applyFont="1" applyBorder="1"/>
    <xf numFmtId="0" fontId="5" fillId="18" borderId="0" xfId="0" applyFont="1" applyFill="1"/>
    <xf numFmtId="0" fontId="5" fillId="0" borderId="0" xfId="0" applyFont="1" applyFill="1"/>
    <xf numFmtId="0" fontId="7" fillId="0" borderId="0" xfId="0" applyFont="1" applyAlignment="1">
      <alignment horizontal="left" wrapText="1"/>
    </xf>
    <xf numFmtId="0" fontId="9" fillId="0" borderId="0" xfId="0" applyFont="1" applyAlignment="1">
      <alignment vertical="center"/>
    </xf>
    <xf numFmtId="0" fontId="5" fillId="0" borderId="0" xfId="0" applyFont="1" applyAlignment="1">
      <alignment vertical="center"/>
    </xf>
    <xf numFmtId="0" fontId="7" fillId="0" borderId="0" xfId="0" applyFont="1" applyAlignment="1">
      <alignment horizontal="left" vertical="top" wrapText="1"/>
    </xf>
    <xf numFmtId="0" fontId="11" fillId="0" borderId="0" xfId="0" applyFont="1"/>
    <xf numFmtId="0" fontId="11" fillId="0" borderId="0" xfId="0" applyFont="1" applyAlignment="1">
      <alignment horizontal="center"/>
    </xf>
    <xf numFmtId="0" fontId="11" fillId="0" borderId="0" xfId="0" applyFont="1" applyBorder="1"/>
    <xf numFmtId="0" fontId="15" fillId="11" borderId="7" xfId="1" quotePrefix="1" applyNumberFormat="1" applyFont="1" applyFill="1" applyBorder="1" applyAlignment="1" applyProtection="1">
      <alignment horizontal="center" vertical="center"/>
      <protection locked="0"/>
    </xf>
    <xf numFmtId="43" fontId="15" fillId="19" borderId="6" xfId="1" applyFont="1" applyFill="1" applyBorder="1" applyAlignment="1" applyProtection="1">
      <alignment horizontal="right" vertical="center"/>
      <protection locked="0"/>
    </xf>
    <xf numFmtId="43" fontId="15" fillId="20" borderId="6" xfId="1" applyFont="1" applyFill="1" applyBorder="1" applyAlignment="1" applyProtection="1">
      <alignment horizontal="center" vertical="center"/>
      <protection locked="0"/>
    </xf>
    <xf numFmtId="43" fontId="15" fillId="21" borderId="6" xfId="1" applyFont="1" applyFill="1" applyBorder="1" applyAlignment="1" applyProtection="1">
      <alignment horizontal="center" vertical="center"/>
      <protection locked="0"/>
    </xf>
    <xf numFmtId="43" fontId="15" fillId="21" borderId="7" xfId="1" applyFont="1" applyFill="1" applyBorder="1" applyAlignment="1" applyProtection="1">
      <alignment horizontal="center" vertical="center"/>
      <protection locked="0"/>
    </xf>
    <xf numFmtId="43" fontId="15" fillId="19" borderId="9" xfId="1" applyFont="1" applyFill="1" applyBorder="1" applyAlignment="1" applyProtection="1">
      <alignment horizontal="right" vertical="center"/>
      <protection locked="0"/>
    </xf>
    <xf numFmtId="43" fontId="15" fillId="20" borderId="9" xfId="1" applyFont="1" applyFill="1" applyBorder="1" applyAlignment="1" applyProtection="1">
      <alignment horizontal="center" vertical="center"/>
      <protection locked="0"/>
    </xf>
    <xf numFmtId="43" fontId="15" fillId="21" borderId="9" xfId="1" applyFont="1" applyFill="1" applyBorder="1" applyAlignment="1" applyProtection="1">
      <alignment horizontal="center" vertical="center"/>
      <protection locked="0"/>
    </xf>
    <xf numFmtId="43" fontId="15" fillId="21" borderId="0" xfId="1" applyFont="1" applyFill="1" applyBorder="1" applyAlignment="1" applyProtection="1">
      <alignment horizontal="center" vertical="center"/>
      <protection locked="0"/>
    </xf>
    <xf numFmtId="0" fontId="27" fillId="0" borderId="0" xfId="0" applyFont="1"/>
    <xf numFmtId="0" fontId="13" fillId="2" borderId="0" xfId="0" applyFont="1" applyFill="1" applyBorder="1" applyAlignment="1">
      <alignment vertical="center"/>
    </xf>
    <xf numFmtId="2" fontId="29" fillId="0" borderId="0" xfId="0" applyNumberFormat="1" applyFont="1" applyFill="1" applyBorder="1" applyAlignment="1">
      <alignment horizontal="center" vertical="center" wrapText="1"/>
    </xf>
    <xf numFmtId="0" fontId="0" fillId="0" borderId="0" xfId="0" applyFont="1" applyAlignment="1">
      <alignment horizontal="left" vertical="top" wrapText="1"/>
    </xf>
    <xf numFmtId="0" fontId="11" fillId="11" borderId="5" xfId="1" quotePrefix="1" applyNumberFormat="1" applyFont="1" applyFill="1" applyBorder="1" applyAlignment="1" applyProtection="1">
      <alignment horizontal="center" vertical="center"/>
      <protection locked="0"/>
    </xf>
    <xf numFmtId="0" fontId="11" fillId="0" borderId="0" xfId="0" applyFont="1" applyProtection="1"/>
    <xf numFmtId="0" fontId="11" fillId="0" borderId="0" xfId="0" applyFont="1" applyAlignment="1" applyProtection="1">
      <alignment horizontal="center"/>
    </xf>
    <xf numFmtId="0" fontId="13" fillId="2" borderId="0" xfId="0" applyFont="1" applyFill="1" applyAlignment="1" applyProtection="1">
      <alignment vertical="center"/>
    </xf>
    <xf numFmtId="0" fontId="13" fillId="2" borderId="0" xfId="0" applyFont="1" applyFill="1" applyAlignment="1" applyProtection="1">
      <alignment horizontal="center" vertical="center"/>
    </xf>
    <xf numFmtId="0" fontId="11" fillId="3" borderId="0" xfId="0" applyFont="1" applyFill="1" applyBorder="1" applyAlignment="1" applyProtection="1">
      <alignment horizontal="left"/>
    </xf>
    <xf numFmtId="0" fontId="11" fillId="0" borderId="0" xfId="0" applyFont="1" applyFill="1" applyBorder="1" applyAlignment="1" applyProtection="1">
      <alignment horizontal="left"/>
    </xf>
    <xf numFmtId="0" fontId="11"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15" fillId="3" borderId="0" xfId="0" applyFont="1" applyFill="1" applyBorder="1" applyAlignment="1" applyProtection="1">
      <alignment horizontal="left"/>
    </xf>
    <xf numFmtId="0" fontId="11" fillId="0" borderId="0" xfId="0" applyFont="1" applyBorder="1" applyProtection="1"/>
    <xf numFmtId="0" fontId="11" fillId="0" borderId="0" xfId="0" applyFont="1" applyBorder="1" applyAlignment="1" applyProtection="1">
      <alignment horizontal="center"/>
    </xf>
    <xf numFmtId="0" fontId="15" fillId="0" borderId="0" xfId="0" applyFont="1" applyAlignment="1" applyProtection="1">
      <alignment vertical="center"/>
    </xf>
    <xf numFmtId="0" fontId="16" fillId="0" borderId="0" xfId="0" applyFont="1" applyFill="1" applyAlignment="1" applyProtection="1">
      <alignment vertical="center"/>
    </xf>
    <xf numFmtId="14" fontId="15" fillId="0" borderId="0" xfId="0" applyNumberFormat="1" applyFont="1" applyAlignment="1" applyProtection="1">
      <alignment vertical="center"/>
    </xf>
    <xf numFmtId="0" fontId="15" fillId="0" borderId="0" xfId="0" applyFont="1" applyBorder="1" applyAlignment="1" applyProtection="1">
      <alignment vertical="center"/>
    </xf>
    <xf numFmtId="0" fontId="18" fillId="0" borderId="0" xfId="0" applyFont="1" applyFill="1" applyBorder="1" applyAlignment="1" applyProtection="1">
      <alignment vertical="center"/>
    </xf>
    <xf numFmtId="0" fontId="15" fillId="5" borderId="11" xfId="0" applyFont="1" applyFill="1" applyBorder="1" applyAlignment="1" applyProtection="1">
      <alignment horizontal="center" vertical="center"/>
    </xf>
    <xf numFmtId="43" fontId="15" fillId="5" borderId="3" xfId="1" applyFont="1" applyFill="1" applyBorder="1" applyAlignment="1" applyProtection="1">
      <alignment horizontal="center" vertical="center"/>
    </xf>
    <xf numFmtId="43" fontId="20" fillId="14" borderId="11" xfId="1" applyFont="1" applyFill="1" applyBorder="1" applyAlignment="1" applyProtection="1">
      <alignment horizontal="center" vertical="center" wrapText="1"/>
    </xf>
    <xf numFmtId="43" fontId="20" fillId="14" borderId="3" xfId="1" applyFont="1" applyFill="1" applyBorder="1" applyAlignment="1" applyProtection="1">
      <alignment horizontal="center" vertical="center" wrapText="1"/>
    </xf>
    <xf numFmtId="43" fontId="20" fillId="15" borderId="11" xfId="1" applyFont="1" applyFill="1" applyBorder="1" applyAlignment="1" applyProtection="1">
      <alignment horizontal="center" vertical="center" wrapText="1"/>
    </xf>
    <xf numFmtId="43" fontId="20" fillId="15" borderId="3" xfId="1" applyFont="1" applyFill="1" applyBorder="1" applyAlignment="1" applyProtection="1">
      <alignment horizontal="center" vertical="center" wrapText="1"/>
    </xf>
    <xf numFmtId="43" fontId="20" fillId="15" borderId="12" xfId="1" applyFont="1" applyFill="1" applyBorder="1" applyAlignment="1" applyProtection="1">
      <alignment horizontal="center" vertical="center" wrapText="1"/>
    </xf>
    <xf numFmtId="43" fontId="20" fillId="16" borderId="11" xfId="1" applyFont="1" applyFill="1" applyBorder="1" applyAlignment="1" applyProtection="1">
      <alignment horizontal="center" vertical="center" wrapText="1"/>
    </xf>
    <xf numFmtId="43" fontId="20" fillId="16" borderId="3" xfId="1" applyFont="1" applyFill="1" applyBorder="1" applyAlignment="1" applyProtection="1">
      <alignment horizontal="center" vertical="center" wrapText="1"/>
    </xf>
    <xf numFmtId="43" fontId="20" fillId="17" borderId="12" xfId="1" applyFont="1" applyFill="1" applyBorder="1" applyAlignment="1" applyProtection="1">
      <alignment horizontal="center" vertical="center" wrapText="1"/>
    </xf>
    <xf numFmtId="0" fontId="15" fillId="5" borderId="0" xfId="0" applyFont="1" applyFill="1" applyBorder="1" applyAlignment="1" applyProtection="1">
      <alignment horizontal="center" vertical="center" wrapText="1"/>
    </xf>
    <xf numFmtId="0" fontId="15" fillId="5" borderId="0" xfId="0" applyFont="1" applyFill="1" applyAlignment="1" applyProtection="1">
      <alignment vertical="center"/>
    </xf>
    <xf numFmtId="0" fontId="15" fillId="5" borderId="6" xfId="0" applyFont="1" applyFill="1" applyBorder="1" applyAlignment="1" applyProtection="1">
      <alignment horizontal="center" vertical="center"/>
    </xf>
    <xf numFmtId="43" fontId="15" fillId="0" borderId="7" xfId="1" applyNumberFormat="1" applyFont="1" applyFill="1" applyBorder="1" applyAlignment="1" applyProtection="1">
      <alignment horizontal="right" vertical="center"/>
    </xf>
    <xf numFmtId="43" fontId="15" fillId="6" borderId="7" xfId="1" applyFont="1" applyFill="1" applyBorder="1" applyAlignment="1" applyProtection="1">
      <alignment horizontal="right" vertical="center"/>
    </xf>
    <xf numFmtId="43" fontId="15" fillId="5" borderId="7" xfId="1" applyFont="1" applyFill="1" applyBorder="1" applyAlignment="1" applyProtection="1">
      <alignment horizontal="center" vertical="center"/>
    </xf>
    <xf numFmtId="43" fontId="15" fillId="7" borderId="8" xfId="1" applyFont="1" applyFill="1" applyBorder="1" applyAlignment="1" applyProtection="1">
      <alignment horizontal="center" vertical="center"/>
    </xf>
    <xf numFmtId="43" fontId="15" fillId="8" borderId="8" xfId="1" applyFont="1" applyFill="1" applyBorder="1" applyAlignment="1" applyProtection="1">
      <alignment horizontal="center" vertical="center"/>
    </xf>
    <xf numFmtId="43" fontId="15" fillId="8" borderId="7" xfId="1" applyFont="1" applyFill="1" applyBorder="1" applyAlignment="1" applyProtection="1">
      <alignment horizontal="center" vertical="center"/>
    </xf>
    <xf numFmtId="43" fontId="15" fillId="5" borderId="8" xfId="1" applyFont="1" applyFill="1" applyBorder="1" applyAlignment="1" applyProtection="1">
      <alignment horizontal="right" vertical="center"/>
    </xf>
    <xf numFmtId="0" fontId="15" fillId="5" borderId="0" xfId="0" applyFont="1" applyFill="1" applyBorder="1" applyAlignment="1" applyProtection="1">
      <alignment vertical="center"/>
    </xf>
    <xf numFmtId="0" fontId="15" fillId="5" borderId="9" xfId="0" applyFont="1" applyFill="1" applyBorder="1" applyAlignment="1" applyProtection="1">
      <alignment horizontal="center" vertical="center"/>
    </xf>
    <xf numFmtId="0" fontId="15" fillId="5" borderId="0" xfId="1" quotePrefix="1" applyNumberFormat="1" applyFont="1" applyFill="1" applyBorder="1" applyAlignment="1" applyProtection="1">
      <alignment horizontal="center" vertical="center"/>
    </xf>
    <xf numFmtId="43" fontId="15" fillId="6" borderId="0" xfId="1" applyFont="1" applyFill="1" applyBorder="1" applyAlignment="1" applyProtection="1">
      <alignment horizontal="right" vertical="center"/>
    </xf>
    <xf numFmtId="43" fontId="15" fillId="7" borderId="0" xfId="1" applyFont="1" applyFill="1" applyBorder="1" applyAlignment="1" applyProtection="1">
      <alignment horizontal="center" vertical="center"/>
    </xf>
    <xf numFmtId="43" fontId="15" fillId="7" borderId="10" xfId="1" applyFont="1" applyFill="1" applyBorder="1" applyAlignment="1" applyProtection="1">
      <alignment horizontal="center" vertical="center"/>
    </xf>
    <xf numFmtId="43" fontId="15" fillId="8" borderId="0" xfId="1" applyFont="1" applyFill="1" applyBorder="1" applyAlignment="1" applyProtection="1">
      <alignment horizontal="center" vertical="center"/>
    </xf>
    <xf numFmtId="43" fontId="15" fillId="8" borderId="10" xfId="1" applyFont="1" applyFill="1" applyBorder="1" applyAlignment="1" applyProtection="1">
      <alignment horizontal="center" vertical="center"/>
    </xf>
    <xf numFmtId="43" fontId="15" fillId="5" borderId="10" xfId="1" applyFont="1" applyFill="1" applyBorder="1" applyAlignment="1" applyProtection="1">
      <alignment horizontal="right" vertical="center"/>
    </xf>
    <xf numFmtId="0" fontId="15" fillId="5" borderId="11" xfId="0" applyFont="1" applyFill="1" applyBorder="1" applyAlignment="1" applyProtection="1">
      <alignment vertical="center"/>
    </xf>
    <xf numFmtId="43" fontId="15" fillId="12" borderId="3" xfId="1" applyFont="1" applyFill="1" applyBorder="1" applyAlignment="1" applyProtection="1">
      <alignment horizontal="center" vertical="center"/>
    </xf>
    <xf numFmtId="43" fontId="21" fillId="22" borderId="11" xfId="1" applyFont="1" applyFill="1" applyBorder="1" applyAlignment="1" applyProtection="1">
      <alignment horizontal="right" vertical="center"/>
    </xf>
    <xf numFmtId="43" fontId="21" fillId="22" borderId="3" xfId="1" applyFont="1" applyFill="1" applyBorder="1" applyAlignment="1" applyProtection="1">
      <alignment horizontal="center" vertical="center"/>
    </xf>
    <xf numFmtId="43" fontId="21" fillId="22" borderId="3" xfId="1" applyFont="1" applyFill="1" applyBorder="1" applyAlignment="1" applyProtection="1">
      <alignment horizontal="right" vertical="center"/>
    </xf>
    <xf numFmtId="43" fontId="21" fillId="23" borderId="11" xfId="1" applyFont="1" applyFill="1" applyBorder="1" applyAlignment="1" applyProtection="1">
      <alignment horizontal="center" vertical="center"/>
    </xf>
    <xf numFmtId="43" fontId="15" fillId="23" borderId="3" xfId="1" applyFont="1" applyFill="1" applyBorder="1" applyAlignment="1" applyProtection="1">
      <alignment vertical="center"/>
    </xf>
    <xf numFmtId="43" fontId="21" fillId="24" borderId="12" xfId="1" applyFont="1" applyFill="1" applyBorder="1" applyAlignment="1" applyProtection="1">
      <alignment horizontal="center" vertical="center"/>
    </xf>
    <xf numFmtId="43" fontId="21" fillId="25" borderId="11" xfId="1" applyFont="1" applyFill="1" applyBorder="1" applyAlignment="1" applyProtection="1">
      <alignment horizontal="center" vertical="center"/>
    </xf>
    <xf numFmtId="43" fontId="21" fillId="25" borderId="3" xfId="1" applyFont="1" applyFill="1" applyBorder="1" applyAlignment="1" applyProtection="1">
      <alignment horizontal="center" vertical="center"/>
    </xf>
    <xf numFmtId="43" fontId="21" fillId="12" borderId="12" xfId="1" applyFont="1" applyFill="1" applyBorder="1" applyAlignment="1" applyProtection="1">
      <alignment horizontal="right" vertical="center"/>
    </xf>
    <xf numFmtId="0" fontId="21" fillId="5" borderId="0" xfId="0" applyFont="1" applyFill="1" applyBorder="1" applyAlignment="1" applyProtection="1">
      <alignment vertical="center"/>
    </xf>
    <xf numFmtId="0" fontId="21" fillId="6" borderId="0" xfId="0" applyFont="1" applyFill="1" applyBorder="1" applyAlignment="1" applyProtection="1">
      <alignment vertical="center"/>
    </xf>
    <xf numFmtId="8" fontId="15" fillId="6" borderId="0" xfId="0" applyNumberFormat="1" applyFont="1" applyFill="1" applyBorder="1" applyAlignment="1" applyProtection="1">
      <alignment horizontal="right" vertical="center"/>
    </xf>
    <xf numFmtId="0" fontId="15" fillId="7" borderId="0" xfId="0" applyFont="1" applyFill="1" applyBorder="1" applyAlignment="1" applyProtection="1">
      <alignment horizontal="right" vertical="center"/>
    </xf>
    <xf numFmtId="8" fontId="15" fillId="7" borderId="0" xfId="0" applyNumberFormat="1" applyFont="1" applyFill="1" applyBorder="1" applyAlignment="1" applyProtection="1">
      <alignment horizontal="right" vertical="center"/>
    </xf>
    <xf numFmtId="0" fontId="15" fillId="8" borderId="0" xfId="0" applyFont="1" applyFill="1" applyBorder="1" applyAlignment="1" applyProtection="1">
      <alignment horizontal="right" vertical="center"/>
    </xf>
    <xf numFmtId="8" fontId="15" fillId="8" borderId="0" xfId="0" applyNumberFormat="1" applyFont="1" applyFill="1" applyBorder="1" applyAlignment="1" applyProtection="1">
      <alignment horizontal="right" vertical="center"/>
    </xf>
    <xf numFmtId="165" fontId="21" fillId="9" borderId="0" xfId="0" applyNumberFormat="1" applyFont="1" applyFill="1" applyBorder="1" applyAlignment="1" applyProtection="1">
      <alignment horizontal="right" vertical="center"/>
    </xf>
    <xf numFmtId="0" fontId="15" fillId="0" borderId="0" xfId="0" applyFont="1" applyFill="1" applyAlignment="1" applyProtection="1">
      <alignment vertical="center"/>
    </xf>
    <xf numFmtId="164" fontId="21" fillId="0" borderId="0" xfId="0" applyNumberFormat="1" applyFont="1" applyFill="1" applyAlignment="1" applyProtection="1">
      <alignment vertical="center"/>
    </xf>
    <xf numFmtId="164" fontId="15" fillId="0" borderId="0" xfId="0" applyNumberFormat="1" applyFont="1" applyFill="1" applyAlignment="1" applyProtection="1">
      <alignment vertical="center"/>
    </xf>
    <xf numFmtId="0" fontId="21" fillId="0" borderId="0" xfId="0" applyFont="1" applyAlignment="1" applyProtection="1">
      <alignment vertical="center"/>
    </xf>
    <xf numFmtId="0" fontId="22" fillId="0" borderId="0" xfId="0" applyFont="1" applyAlignment="1" applyProtection="1">
      <alignment vertical="center"/>
    </xf>
    <xf numFmtId="9" fontId="23" fillId="0" borderId="14" xfId="0" applyNumberFormat="1" applyFont="1" applyBorder="1" applyAlignment="1" applyProtection="1">
      <alignment horizontal="left" vertical="center" wrapText="1"/>
    </xf>
    <xf numFmtId="0" fontId="23" fillId="0" borderId="0" xfId="0" applyFont="1" applyBorder="1" applyAlignment="1" applyProtection="1">
      <alignment vertical="center" wrapText="1"/>
    </xf>
    <xf numFmtId="0" fontId="23" fillId="0" borderId="0" xfId="0" applyFont="1" applyBorder="1" applyAlignment="1" applyProtection="1">
      <alignment horizontal="left" vertical="center" wrapText="1"/>
    </xf>
    <xf numFmtId="0" fontId="24" fillId="0" borderId="0" xfId="0" applyFont="1" applyBorder="1" applyAlignment="1" applyProtection="1">
      <alignment horizontal="right" vertical="center" wrapText="1"/>
    </xf>
    <xf numFmtId="9" fontId="24" fillId="0" borderId="0" xfId="0" applyNumberFormat="1"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3" fillId="0" borderId="0" xfId="0" applyFont="1" applyFill="1" applyAlignment="1" applyProtection="1">
      <alignment horizontal="left" vertical="center"/>
    </xf>
    <xf numFmtId="2" fontId="21" fillId="0" borderId="0" xfId="0" applyNumberFormat="1" applyFont="1" applyFill="1" applyAlignment="1" applyProtection="1">
      <alignment horizontal="center" vertical="center"/>
    </xf>
    <xf numFmtId="0" fontId="15" fillId="0" borderId="0" xfId="0" applyFont="1" applyFill="1" applyAlignment="1" applyProtection="1">
      <alignment horizontal="left" vertical="center"/>
    </xf>
    <xf numFmtId="0" fontId="21" fillId="0" borderId="0" xfId="0" applyFont="1" applyFill="1" applyAlignment="1" applyProtection="1">
      <alignment vertical="center"/>
    </xf>
    <xf numFmtId="0" fontId="21" fillId="0" borderId="0" xfId="0" applyFont="1" applyAlignment="1" applyProtection="1">
      <alignment horizontal="left" vertical="center"/>
    </xf>
    <xf numFmtId="2" fontId="15" fillId="0" borderId="0" xfId="0" applyNumberFormat="1" applyFont="1" applyAlignment="1" applyProtection="1">
      <alignment horizontal="center" vertical="center"/>
    </xf>
    <xf numFmtId="0" fontId="15" fillId="0" borderId="0" xfId="0" applyFont="1" applyAlignment="1" applyProtection="1">
      <alignment horizontal="left" vertical="center"/>
    </xf>
    <xf numFmtId="0" fontId="21" fillId="0" borderId="0" xfId="0" applyFont="1" applyFill="1" applyAlignment="1" applyProtection="1">
      <alignment horizontal="left" vertical="center"/>
    </xf>
    <xf numFmtId="0" fontId="11" fillId="0" borderId="0" xfId="0" applyFont="1" applyAlignment="1" applyProtection="1">
      <alignment vertical="center"/>
    </xf>
    <xf numFmtId="0" fontId="31" fillId="0" borderId="0" xfId="0" applyFont="1" applyFill="1" applyAlignment="1" applyProtection="1">
      <alignment vertical="center"/>
    </xf>
    <xf numFmtId="14" fontId="11" fillId="0" borderId="0" xfId="0" applyNumberFormat="1" applyFont="1" applyAlignment="1" applyProtection="1">
      <alignment vertical="center"/>
    </xf>
    <xf numFmtId="0" fontId="11" fillId="0" borderId="0" xfId="0" applyFont="1" applyBorder="1" applyAlignment="1" applyProtection="1">
      <alignment vertical="center"/>
    </xf>
    <xf numFmtId="0" fontId="11" fillId="5" borderId="0" xfId="0" applyFont="1" applyFill="1" applyAlignment="1" applyProtection="1">
      <alignment vertical="center"/>
    </xf>
    <xf numFmtId="0" fontId="11" fillId="17" borderId="11" xfId="0" applyFont="1" applyFill="1" applyBorder="1" applyAlignment="1" applyProtection="1">
      <alignment horizontal="center" vertical="center"/>
    </xf>
    <xf numFmtId="43" fontId="11" fillId="17" borderId="3" xfId="1" applyFont="1" applyFill="1" applyBorder="1" applyAlignment="1" applyProtection="1">
      <alignment horizontal="center" vertical="center"/>
    </xf>
    <xf numFmtId="0" fontId="11" fillId="5" borderId="5" xfId="0" applyFont="1" applyFill="1" applyBorder="1" applyAlignment="1" applyProtection="1">
      <alignment horizontal="center" vertical="center"/>
    </xf>
    <xf numFmtId="0" fontId="11" fillId="0" borderId="5" xfId="1" quotePrefix="1" applyNumberFormat="1" applyFont="1" applyFill="1" applyBorder="1" applyAlignment="1" applyProtection="1">
      <alignment horizontal="center" vertical="center"/>
    </xf>
    <xf numFmtId="0" fontId="33" fillId="12" borderId="11" xfId="0" applyFont="1" applyFill="1" applyBorder="1" applyAlignment="1" applyProtection="1">
      <alignment vertical="center"/>
    </xf>
    <xf numFmtId="43" fontId="33" fillId="12" borderId="3" xfId="1" applyFont="1" applyFill="1" applyBorder="1" applyAlignment="1" applyProtection="1">
      <alignment horizontal="center" vertical="center"/>
    </xf>
    <xf numFmtId="0" fontId="33" fillId="0" borderId="0" xfId="0" applyFont="1" applyAlignment="1" applyProtection="1">
      <alignment vertical="center"/>
    </xf>
    <xf numFmtId="0" fontId="7" fillId="0" borderId="0" xfId="0" applyFont="1" applyAlignment="1">
      <alignment horizontal="left" vertical="top" wrapText="1"/>
    </xf>
    <xf numFmtId="0" fontId="21" fillId="0" borderId="0" xfId="0" applyFont="1" applyFill="1" applyAlignment="1" applyProtection="1">
      <alignment horizontal="left" vertical="center"/>
    </xf>
    <xf numFmtId="0" fontId="11" fillId="3" borderId="0" xfId="0" applyFont="1" applyFill="1" applyBorder="1" applyAlignment="1" applyProtection="1">
      <alignment horizontal="left"/>
    </xf>
    <xf numFmtId="0" fontId="11" fillId="11" borderId="2" xfId="0" applyFont="1" applyFill="1" applyBorder="1" applyAlignment="1" applyProtection="1">
      <alignment horizontal="center"/>
      <protection locked="0"/>
    </xf>
    <xf numFmtId="0" fontId="11" fillId="11" borderId="3" xfId="0" applyFont="1" applyFill="1" applyBorder="1" applyAlignment="1" applyProtection="1">
      <alignment horizontal="center"/>
      <protection locked="0"/>
    </xf>
    <xf numFmtId="0" fontId="15" fillId="0" borderId="0" xfId="0" applyFont="1" applyAlignment="1" applyProtection="1">
      <alignment vertical="center"/>
    </xf>
    <xf numFmtId="0" fontId="15" fillId="0" borderId="0" xfId="0" applyFont="1" applyFill="1" applyAlignment="1" applyProtection="1">
      <alignment horizontal="left" vertical="center"/>
    </xf>
    <xf numFmtId="0" fontId="0" fillId="0" borderId="0" xfId="0" applyFont="1" applyFill="1"/>
    <xf numFmtId="0" fontId="0" fillId="0" borderId="0" xfId="0" applyFont="1" applyFill="1" applyAlignment="1">
      <alignment horizontal="left" vertical="top" wrapText="1"/>
    </xf>
    <xf numFmtId="0" fontId="34" fillId="0" borderId="0" xfId="0" applyFont="1" applyFill="1"/>
    <xf numFmtId="0" fontId="37" fillId="0" borderId="0" xfId="0" applyFont="1" applyFill="1" applyBorder="1" applyAlignment="1">
      <alignment horizontal="justify" vertical="center" wrapText="1"/>
    </xf>
    <xf numFmtId="9" fontId="38" fillId="0" borderId="0" xfId="0" applyNumberFormat="1" applyFont="1" applyFill="1" applyBorder="1" applyAlignment="1">
      <alignment horizontal="justify" vertical="center" wrapText="1"/>
    </xf>
    <xf numFmtId="0" fontId="0" fillId="0" borderId="0" xfId="0" applyFill="1"/>
    <xf numFmtId="0" fontId="0" fillId="0" borderId="0" xfId="0" applyProtection="1"/>
    <xf numFmtId="0" fontId="36" fillId="26" borderId="19" xfId="0" applyFont="1" applyFill="1" applyBorder="1" applyAlignment="1" applyProtection="1">
      <alignment horizontal="justify" vertical="center" wrapText="1"/>
    </xf>
    <xf numFmtId="0" fontId="36" fillId="26" borderId="20" xfId="0" applyFont="1" applyFill="1" applyBorder="1" applyAlignment="1" applyProtection="1">
      <alignment horizontal="justify" vertical="center" wrapText="1"/>
    </xf>
    <xf numFmtId="0" fontId="37" fillId="0" borderId="21" xfId="0" applyFont="1" applyBorder="1" applyAlignment="1" applyProtection="1">
      <alignment horizontal="justify" vertical="center" wrapText="1"/>
    </xf>
    <xf numFmtId="9" fontId="38" fillId="0" borderId="22" xfId="0" applyNumberFormat="1" applyFont="1" applyBorder="1" applyAlignment="1" applyProtection="1">
      <alignment horizontal="justify" vertical="center" wrapText="1"/>
    </xf>
    <xf numFmtId="0" fontId="37" fillId="27" borderId="21" xfId="0" applyFont="1" applyFill="1" applyBorder="1" applyAlignment="1" applyProtection="1">
      <alignment horizontal="justify" vertical="center" wrapText="1"/>
    </xf>
    <xf numFmtId="9" fontId="38" fillId="27" borderId="22" xfId="0" applyNumberFormat="1" applyFont="1" applyFill="1" applyBorder="1" applyAlignment="1" applyProtection="1">
      <alignment horizontal="justify" vertical="center" wrapText="1"/>
    </xf>
    <xf numFmtId="0" fontId="21" fillId="0" borderId="0" xfId="0" applyFont="1" applyAlignment="1" applyProtection="1">
      <alignment horizontal="left" vertical="center"/>
      <protection locked="0"/>
    </xf>
    <xf numFmtId="2" fontId="15" fillId="0" borderId="0" xfId="0" applyNumberFormat="1" applyFont="1" applyAlignment="1" applyProtection="1">
      <alignment horizontal="center" vertical="center"/>
      <protection locked="0"/>
    </xf>
    <xf numFmtId="0" fontId="15" fillId="0" borderId="0" xfId="0" applyFont="1" applyAlignment="1" applyProtection="1">
      <alignment horizontal="left" vertical="center"/>
      <protection locked="0"/>
    </xf>
    <xf numFmtId="0" fontId="12" fillId="2" borderId="0" xfId="0" applyFont="1" applyFill="1" applyAlignment="1" applyProtection="1">
      <alignment horizontal="center" vertical="center" wrapText="1"/>
    </xf>
    <xf numFmtId="0" fontId="7" fillId="0" borderId="0" xfId="0" applyFont="1" applyAlignment="1">
      <alignment horizontal="left" vertical="top" wrapText="1"/>
    </xf>
    <xf numFmtId="0" fontId="39" fillId="28" borderId="0" xfId="0" applyFont="1" applyFill="1" applyAlignment="1">
      <alignment horizontal="center" vertical="center"/>
    </xf>
    <xf numFmtId="0" fontId="12" fillId="2" borderId="0" xfId="0" applyFont="1" applyFill="1" applyAlignment="1">
      <alignment horizontal="center" vertical="center" wrapText="1"/>
    </xf>
    <xf numFmtId="0" fontId="24" fillId="2" borderId="16"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5" fillId="0" borderId="0" xfId="0" applyFont="1" applyAlignment="1">
      <alignment horizontal="left" wrapText="1"/>
    </xf>
    <xf numFmtId="0" fontId="5" fillId="17" borderId="0" xfId="0" applyFont="1" applyFill="1" applyBorder="1" applyAlignment="1">
      <alignment horizontal="center" vertical="center"/>
    </xf>
    <xf numFmtId="0" fontId="30" fillId="10" borderId="0" xfId="0" applyFont="1" applyFill="1" applyAlignment="1">
      <alignment horizontal="center" vertical="center"/>
    </xf>
    <xf numFmtId="0" fontId="0" fillId="0" borderId="0" xfId="0" applyFont="1" applyAlignment="1">
      <alignment horizontal="left" vertical="top" wrapText="1"/>
    </xf>
    <xf numFmtId="0" fontId="6" fillId="0" borderId="0" xfId="0" applyFont="1" applyAlignment="1">
      <alignment horizontal="left" wrapText="1"/>
    </xf>
    <xf numFmtId="0" fontId="0" fillId="18" borderId="0" xfId="0" applyFont="1" applyFill="1" applyAlignment="1">
      <alignment horizontal="left" vertical="top" wrapText="1"/>
    </xf>
    <xf numFmtId="0" fontId="15" fillId="8" borderId="0" xfId="0" applyFont="1" applyFill="1" applyAlignment="1" applyProtection="1">
      <alignment horizontal="center" vertical="center" wrapText="1"/>
    </xf>
    <xf numFmtId="10" fontId="15" fillId="0" borderId="0" xfId="0" applyNumberFormat="1" applyFont="1" applyFill="1" applyAlignment="1" applyProtection="1">
      <alignment horizontal="center" vertical="center"/>
    </xf>
    <xf numFmtId="2" fontId="21" fillId="18" borderId="0" xfId="0" applyNumberFormat="1" applyFont="1" applyFill="1" applyAlignment="1" applyProtection="1">
      <alignment horizontal="center" vertical="center"/>
    </xf>
    <xf numFmtId="2" fontId="15" fillId="0" borderId="0" xfId="0" applyNumberFormat="1" applyFont="1" applyAlignment="1" applyProtection="1">
      <alignment horizontal="center" vertical="center"/>
    </xf>
    <xf numFmtId="2" fontId="15" fillId="10" borderId="0" xfId="0" applyNumberFormat="1" applyFont="1" applyFill="1" applyAlignment="1" applyProtection="1">
      <alignment horizontal="center" vertical="center"/>
      <protection locked="0"/>
    </xf>
    <xf numFmtId="10" fontId="15" fillId="10" borderId="0" xfId="0" applyNumberFormat="1" applyFont="1" applyFill="1" applyAlignment="1" applyProtection="1">
      <alignment horizontal="center" vertical="center"/>
      <protection locked="0"/>
    </xf>
    <xf numFmtId="0" fontId="17" fillId="4" borderId="1" xfId="0" applyFont="1" applyFill="1" applyBorder="1" applyAlignment="1" applyProtection="1">
      <alignment horizontal="left" vertical="center"/>
    </xf>
    <xf numFmtId="0" fontId="17" fillId="4" borderId="0"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18" borderId="0" xfId="0" applyFont="1" applyFill="1" applyAlignment="1" applyProtection="1">
      <alignment horizontal="left" vertical="center"/>
    </xf>
    <xf numFmtId="0" fontId="21" fillId="0" borderId="0" xfId="0" applyFont="1" applyAlignment="1" applyProtection="1">
      <alignment horizontal="center" vertical="center"/>
    </xf>
    <xf numFmtId="0" fontId="26" fillId="0" borderId="0" xfId="0" applyFont="1" applyAlignment="1" applyProtection="1">
      <alignment horizontal="left" vertical="center"/>
    </xf>
    <xf numFmtId="2" fontId="12" fillId="0" borderId="4" xfId="0" applyNumberFormat="1" applyFont="1" applyFill="1" applyBorder="1" applyAlignment="1" applyProtection="1">
      <alignment horizontal="center" vertical="center" wrapText="1"/>
    </xf>
    <xf numFmtId="2" fontId="12" fillId="0" borderId="0" xfId="0" applyNumberFormat="1" applyFont="1" applyFill="1" applyBorder="1" applyAlignment="1" applyProtection="1">
      <alignment horizontal="center" vertical="center" wrapText="1"/>
    </xf>
    <xf numFmtId="0" fontId="12" fillId="2" borderId="0" xfId="0" applyFont="1" applyFill="1" applyAlignment="1" applyProtection="1">
      <alignment horizontal="center" vertical="center" wrapText="1"/>
    </xf>
    <xf numFmtId="0" fontId="19" fillId="13" borderId="6" xfId="0" applyFont="1" applyFill="1" applyBorder="1" applyAlignment="1" applyProtection="1">
      <alignment horizontal="center" vertical="center"/>
    </xf>
    <xf numFmtId="0" fontId="19" fillId="13" borderId="7" xfId="0" applyFont="1" applyFill="1" applyBorder="1" applyAlignment="1" applyProtection="1">
      <alignment horizontal="center" vertical="center"/>
    </xf>
    <xf numFmtId="0" fontId="19" fillId="13" borderId="11" xfId="0" applyFont="1" applyFill="1" applyBorder="1" applyAlignment="1" applyProtection="1">
      <alignment horizontal="center" vertical="center" wrapText="1"/>
    </xf>
    <xf numFmtId="0" fontId="19" fillId="13" borderId="3" xfId="0" applyFont="1" applyFill="1" applyBorder="1" applyAlignment="1" applyProtection="1">
      <alignment horizontal="center" vertical="center" wrapText="1"/>
    </xf>
    <xf numFmtId="0" fontId="19" fillId="13" borderId="12" xfId="0" applyFont="1" applyFill="1" applyBorder="1" applyAlignment="1" applyProtection="1">
      <alignment horizontal="center" vertical="center" wrapText="1"/>
    </xf>
    <xf numFmtId="0" fontId="19" fillId="13" borderId="8" xfId="0" applyFont="1" applyFill="1" applyBorder="1" applyAlignment="1" applyProtection="1">
      <alignment horizontal="center" vertical="center"/>
    </xf>
    <xf numFmtId="2" fontId="14" fillId="0" borderId="4" xfId="0" applyNumberFormat="1" applyFont="1" applyFill="1" applyBorder="1" applyAlignment="1" applyProtection="1">
      <alignment horizontal="center" vertical="center" wrapText="1"/>
    </xf>
    <xf numFmtId="2" fontId="14" fillId="0" borderId="0" xfId="0" applyNumberFormat="1" applyFont="1" applyFill="1" applyBorder="1" applyAlignment="1" applyProtection="1">
      <alignment horizontal="center" vertical="center" wrapText="1"/>
    </xf>
    <xf numFmtId="0" fontId="11" fillId="3" borderId="0" xfId="0" applyFont="1" applyFill="1" applyBorder="1" applyAlignment="1" applyProtection="1">
      <alignment horizontal="left"/>
    </xf>
    <xf numFmtId="0" fontId="11" fillId="11" borderId="2" xfId="0" applyFont="1" applyFill="1" applyBorder="1" applyAlignment="1" applyProtection="1">
      <alignment horizontal="center"/>
      <protection locked="0"/>
    </xf>
    <xf numFmtId="0" fontId="11" fillId="11" borderId="3" xfId="0" applyFont="1" applyFill="1" applyBorder="1" applyAlignment="1" applyProtection="1">
      <alignment horizontal="center"/>
      <protection locked="0"/>
    </xf>
    <xf numFmtId="0" fontId="11" fillId="11" borderId="2" xfId="0" applyFont="1" applyFill="1" applyBorder="1" applyAlignment="1" applyProtection="1">
      <alignment horizontal="center"/>
    </xf>
    <xf numFmtId="0" fontId="11" fillId="0" borderId="0" xfId="0" applyFont="1" applyAlignment="1" applyProtection="1">
      <alignment horizontal="center" wrapText="1"/>
    </xf>
    <xf numFmtId="0" fontId="11" fillId="11" borderId="3" xfId="0" applyFont="1" applyFill="1" applyBorder="1" applyAlignment="1" applyProtection="1">
      <alignment horizontal="center"/>
    </xf>
    <xf numFmtId="0" fontId="23" fillId="0" borderId="14" xfId="0" applyFont="1" applyBorder="1" applyAlignment="1" applyProtection="1">
      <alignment horizontal="center" vertical="center" wrapText="1"/>
    </xf>
    <xf numFmtId="0" fontId="23" fillId="0" borderId="15" xfId="0" applyFont="1" applyBorder="1" applyAlignment="1" applyProtection="1">
      <alignment horizontal="center" vertical="center" wrapText="1"/>
    </xf>
    <xf numFmtId="0" fontId="21" fillId="0" borderId="0" xfId="0" applyFont="1" applyAlignment="1" applyProtection="1">
      <alignment horizontal="left" vertical="center"/>
    </xf>
    <xf numFmtId="0" fontId="23" fillId="0" borderId="13" xfId="0" applyFont="1" applyBorder="1" applyAlignment="1" applyProtection="1">
      <alignment horizontal="right" vertical="center" wrapText="1"/>
    </xf>
    <xf numFmtId="0" fontId="23" fillId="0" borderId="14" xfId="0" applyFont="1" applyBorder="1" applyAlignment="1" applyProtection="1">
      <alignment horizontal="right" vertical="center" wrapText="1"/>
    </xf>
    <xf numFmtId="0" fontId="15" fillId="0" borderId="0" xfId="0" applyFont="1" applyAlignment="1" applyProtection="1">
      <alignment vertical="center"/>
    </xf>
    <xf numFmtId="0" fontId="15" fillId="0" borderId="0" xfId="0" applyFont="1" applyAlignment="1" applyProtection="1">
      <alignment horizontal="center" vertical="center"/>
    </xf>
    <xf numFmtId="0" fontId="26" fillId="18" borderId="0" xfId="0" applyFont="1" applyFill="1" applyAlignment="1" applyProtection="1">
      <alignment horizontal="left" vertical="center"/>
    </xf>
    <xf numFmtId="0" fontId="26" fillId="0" borderId="0" xfId="0" applyFont="1" applyFill="1" applyAlignment="1" applyProtection="1">
      <alignment horizontal="left" vertical="center"/>
    </xf>
    <xf numFmtId="0" fontId="26" fillId="18" borderId="0" xfId="0" applyFont="1" applyFill="1" applyAlignment="1" applyProtection="1">
      <alignment vertical="center"/>
    </xf>
    <xf numFmtId="0" fontId="15" fillId="0" borderId="0" xfId="0" applyFont="1" applyFill="1" applyAlignment="1" applyProtection="1">
      <alignment horizontal="left" vertical="center"/>
    </xf>
    <xf numFmtId="0" fontId="15" fillId="0" borderId="0" xfId="0" applyFont="1" applyAlignment="1" applyProtection="1">
      <alignment horizontal="left" vertical="center"/>
    </xf>
    <xf numFmtId="0" fontId="21" fillId="0" borderId="0" xfId="0" applyFont="1" applyAlignment="1" applyProtection="1">
      <alignment horizontal="left" vertical="center"/>
      <protection locked="0"/>
    </xf>
    <xf numFmtId="0" fontId="26" fillId="0" borderId="0" xfId="0" applyFont="1" applyAlignment="1" applyProtection="1">
      <alignment horizontal="left" vertical="center"/>
      <protection locked="0"/>
    </xf>
    <xf numFmtId="0" fontId="21" fillId="0" borderId="0" xfId="0" applyFont="1" applyAlignment="1" applyProtection="1">
      <alignment horizontal="center" vertical="center"/>
      <protection locked="0"/>
    </xf>
    <xf numFmtId="0" fontId="21" fillId="0" borderId="0" xfId="0" applyFont="1" applyFill="1" applyAlignment="1" applyProtection="1">
      <alignment horizontal="left" vertical="center"/>
      <protection locked="0"/>
    </xf>
    <xf numFmtId="0" fontId="26" fillId="0" borderId="0" xfId="0" applyFont="1" applyFill="1" applyAlignment="1" applyProtection="1">
      <alignment horizontal="left" vertical="center"/>
      <protection locked="0"/>
    </xf>
    <xf numFmtId="43" fontId="33" fillId="22" borderId="5" xfId="1" applyNumberFormat="1" applyFont="1" applyFill="1" applyBorder="1" applyAlignment="1" applyProtection="1">
      <alignment horizontal="center" vertical="center"/>
    </xf>
    <xf numFmtId="43" fontId="11" fillId="20" borderId="5" xfId="1" applyNumberFormat="1" applyFont="1" applyFill="1" applyBorder="1" applyAlignment="1" applyProtection="1">
      <alignment horizontal="center" vertical="center"/>
      <protection locked="0"/>
    </xf>
    <xf numFmtId="43" fontId="33" fillId="17" borderId="11" xfId="1" applyFont="1" applyFill="1" applyBorder="1" applyAlignment="1" applyProtection="1">
      <alignment horizontal="center" vertical="center" wrapText="1"/>
    </xf>
    <xf numFmtId="43" fontId="33" fillId="17" borderId="12" xfId="1" applyFont="1" applyFill="1" applyBorder="1" applyAlignment="1" applyProtection="1">
      <alignment horizontal="center" vertical="center" wrapText="1"/>
    </xf>
    <xf numFmtId="43" fontId="33" fillId="16" borderId="6" xfId="1" applyFont="1" applyFill="1" applyBorder="1" applyAlignment="1" applyProtection="1">
      <alignment horizontal="center" vertical="center" wrapText="1"/>
    </xf>
    <xf numFmtId="43" fontId="33" fillId="16" borderId="8" xfId="1" applyFont="1" applyFill="1" applyBorder="1" applyAlignment="1" applyProtection="1">
      <alignment horizontal="center" vertical="center" wrapText="1"/>
    </xf>
    <xf numFmtId="43" fontId="11" fillId="0" borderId="5" xfId="1" applyNumberFormat="1" applyFont="1" applyFill="1" applyBorder="1" applyAlignment="1" applyProtection="1">
      <alignment horizontal="center" vertical="center"/>
    </xf>
    <xf numFmtId="43" fontId="33" fillId="14" borderId="6" xfId="1" applyFont="1" applyFill="1" applyBorder="1" applyAlignment="1" applyProtection="1">
      <alignment horizontal="center" vertical="center" wrapText="1"/>
    </xf>
    <xf numFmtId="43" fontId="33" fillId="14" borderId="8" xfId="1" applyFont="1" applyFill="1" applyBorder="1" applyAlignment="1" applyProtection="1">
      <alignment horizontal="center" vertical="center" wrapText="1"/>
    </xf>
    <xf numFmtId="43" fontId="11" fillId="19" borderId="5" xfId="1" applyNumberFormat="1"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xf>
    <xf numFmtId="0" fontId="32" fillId="4" borderId="0" xfId="0" applyFont="1" applyFill="1" applyBorder="1" applyAlignment="1" applyProtection="1">
      <alignment horizontal="center" vertical="center"/>
    </xf>
    <xf numFmtId="43" fontId="33" fillId="15" borderId="6" xfId="1" applyFont="1" applyFill="1" applyBorder="1" applyAlignment="1" applyProtection="1">
      <alignment horizontal="center" vertical="center" wrapText="1"/>
    </xf>
    <xf numFmtId="43" fontId="33" fillId="15" borderId="8" xfId="1" applyFont="1" applyFill="1" applyBorder="1" applyAlignment="1" applyProtection="1">
      <alignment horizontal="center" vertical="center" wrapText="1"/>
    </xf>
    <xf numFmtId="2" fontId="29" fillId="0" borderId="4" xfId="0" applyNumberFormat="1" applyFont="1" applyFill="1" applyBorder="1" applyAlignment="1" applyProtection="1">
      <alignment horizontal="center" vertical="center" wrapText="1"/>
    </xf>
    <xf numFmtId="2" fontId="29" fillId="0" borderId="0" xfId="0" applyNumberFormat="1" applyFont="1" applyFill="1" applyBorder="1" applyAlignment="1" applyProtection="1">
      <alignment horizontal="center" vertical="center" wrapText="1"/>
    </xf>
  </cellXfs>
  <cellStyles count="2">
    <cellStyle name="Milliers" xfId="1" builtinId="3"/>
    <cellStyle name="Normal" xfId="0" builtinId="0"/>
  </cellStyles>
  <dxfs count="2">
    <dxf>
      <font>
        <color theme="0"/>
      </font>
    </dxf>
    <dxf>
      <font>
        <color theme="0"/>
      </font>
    </dxf>
  </dxfs>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504825</xdr:colOff>
      <xdr:row>22</xdr:row>
      <xdr:rowOff>314325</xdr:rowOff>
    </xdr:from>
    <xdr:to>
      <xdr:col>6</xdr:col>
      <xdr:colOff>409575</xdr:colOff>
      <xdr:row>24</xdr:row>
      <xdr:rowOff>219075</xdr:rowOff>
    </xdr:to>
    <xdr:sp macro="" textlink="">
      <xdr:nvSpPr>
        <xdr:cNvPr id="1025" name="Rectangle à coins arrondis 32"/>
        <xdr:cNvSpPr>
          <a:spLocks noChangeArrowheads="1"/>
        </xdr:cNvSpPr>
      </xdr:nvSpPr>
      <xdr:spPr bwMode="auto">
        <a:xfrm>
          <a:off x="5305425" y="7086600"/>
          <a:ext cx="1352550" cy="952500"/>
        </a:xfrm>
        <a:prstGeom prst="roundRect">
          <a:avLst>
            <a:gd name="adj" fmla="val 16667"/>
          </a:avLst>
        </a:prstGeom>
        <a:gradFill rotWithShape="1">
          <a:gsLst>
            <a:gs pos="0">
              <a:srgbClr val="2787A0"/>
            </a:gs>
            <a:gs pos="80000">
              <a:srgbClr val="36B1D2"/>
            </a:gs>
            <a:gs pos="100000">
              <a:srgbClr val="34B3D6"/>
            </a:gs>
          </a:gsLst>
          <a:lin ang="16200000"/>
        </a:gradFill>
        <a:ln>
          <a:noFill/>
        </a:ln>
        <a:effectLst>
          <a:outerShdw dist="23000" dir="5400000" rotWithShape="0">
            <a:srgbClr val="000000">
              <a:alpha val="34999"/>
            </a:srgbClr>
          </a:outerShdw>
        </a:effectLst>
        <a:extLst>
          <a:ext uri="{91240B29-F687-4F45-9708-019B960494DF}">
            <a14:hiddenLine xmlns:a14="http://schemas.microsoft.com/office/drawing/2010/main" w="9525" algn="ctr">
              <a:solidFill>
                <a:srgbClr val="000000"/>
              </a:solidFill>
              <a:round/>
              <a:headEnd/>
              <a:tailEnd/>
            </a14:hiddenLine>
          </a:ext>
        </a:extLst>
      </xdr:spPr>
      <xdr:txBody>
        <a:bodyPr vertOverflow="clip" wrap="square" lIns="91440" tIns="45720" rIns="91440" bIns="45720" anchor="ctr" upright="1"/>
        <a:lstStyle/>
        <a:p>
          <a:pPr algn="ctr" rtl="0">
            <a:defRPr sz="1000"/>
          </a:pPr>
          <a:r>
            <a:rPr lang="fr-FR" sz="1000" b="0" i="0" u="none" strike="noStrike" baseline="0">
              <a:solidFill>
                <a:srgbClr val="FFFFFF"/>
              </a:solidFill>
              <a:latin typeface="Calibri"/>
              <a:cs typeface="Calibri"/>
            </a:rPr>
            <a:t>Quand les recettes vont-elles être générées?</a:t>
          </a:r>
        </a:p>
        <a:p>
          <a:pPr algn="l" rtl="0">
            <a:defRPr sz="1000"/>
          </a:pPr>
          <a:endParaRPr lang="fr-FR"/>
        </a:p>
      </xdr:txBody>
    </xdr:sp>
    <xdr:clientData/>
  </xdr:twoCellAnchor>
  <xdr:twoCellAnchor>
    <xdr:from>
      <xdr:col>3</xdr:col>
      <xdr:colOff>419100</xdr:colOff>
      <xdr:row>17</xdr:row>
      <xdr:rowOff>161925</xdr:rowOff>
    </xdr:from>
    <xdr:to>
      <xdr:col>5</xdr:col>
      <xdr:colOff>257175</xdr:colOff>
      <xdr:row>20</xdr:row>
      <xdr:rowOff>152400</xdr:rowOff>
    </xdr:to>
    <xdr:sp macro="" textlink="">
      <xdr:nvSpPr>
        <xdr:cNvPr id="1026" name="Rectangle à coins arrondis 35"/>
        <xdr:cNvSpPr>
          <a:spLocks noChangeArrowheads="1"/>
        </xdr:cNvSpPr>
      </xdr:nvSpPr>
      <xdr:spPr bwMode="auto">
        <a:xfrm>
          <a:off x="3057525" y="5981700"/>
          <a:ext cx="2000250" cy="561975"/>
        </a:xfrm>
        <a:prstGeom prst="roundRect">
          <a:avLst>
            <a:gd name="adj" fmla="val 16667"/>
          </a:avLst>
        </a:prstGeom>
        <a:gradFill rotWithShape="1">
          <a:gsLst>
            <a:gs pos="0">
              <a:srgbClr val="5D417E"/>
            </a:gs>
            <a:gs pos="80000">
              <a:srgbClr val="7B58A6"/>
            </a:gs>
            <a:gs pos="100000">
              <a:srgbClr val="7B57A8"/>
            </a:gs>
          </a:gsLst>
          <a:lin ang="16200000"/>
        </a:gradFill>
        <a:ln>
          <a:noFill/>
        </a:ln>
        <a:effectLst>
          <a:outerShdw dist="23000" dir="5400000" rotWithShape="0">
            <a:srgbClr val="000000">
              <a:alpha val="34999"/>
            </a:srgbClr>
          </a:outerShdw>
        </a:effectLst>
        <a:extLst>
          <a:ext uri="{91240B29-F687-4F45-9708-019B960494DF}">
            <a14:hiddenLine xmlns:a14="http://schemas.microsoft.com/office/drawing/2010/main" w="9525" algn="ctr">
              <a:solidFill>
                <a:srgbClr val="000000"/>
              </a:solidFill>
              <a:round/>
              <a:headEnd/>
              <a:tailEnd/>
            </a14:hiddenLine>
          </a:ext>
        </a:extLst>
      </xdr:spPr>
      <xdr:txBody>
        <a:bodyPr vertOverflow="clip" wrap="square" lIns="91440" tIns="45720" rIns="91440" bIns="45720" anchor="ctr" upright="1"/>
        <a:lstStyle/>
        <a:p>
          <a:pPr algn="ctr" rtl="0">
            <a:defRPr sz="1000"/>
          </a:pPr>
          <a:r>
            <a:rPr lang="fr-FR" sz="1000" b="0" i="0" u="none" strike="noStrike" baseline="0">
              <a:solidFill>
                <a:srgbClr val="FFFFFF"/>
              </a:solidFill>
              <a:latin typeface="Calibri"/>
              <a:cs typeface="Calibri"/>
            </a:rPr>
            <a:t>Inférieur ou égal à 50 000€</a:t>
          </a:r>
        </a:p>
        <a:p>
          <a:pPr algn="l" rtl="0">
            <a:lnSpc>
              <a:spcPts val="1100"/>
            </a:lnSpc>
            <a:defRPr sz="1000"/>
          </a:pPr>
          <a:endParaRPr lang="fr-FR"/>
        </a:p>
      </xdr:txBody>
    </xdr:sp>
    <xdr:clientData/>
  </xdr:twoCellAnchor>
  <xdr:twoCellAnchor>
    <xdr:from>
      <xdr:col>3</xdr:col>
      <xdr:colOff>419100</xdr:colOff>
      <xdr:row>23</xdr:row>
      <xdr:rowOff>0</xdr:rowOff>
    </xdr:from>
    <xdr:to>
      <xdr:col>5</xdr:col>
      <xdr:colOff>257175</xdr:colOff>
      <xdr:row>24</xdr:row>
      <xdr:rowOff>38100</xdr:rowOff>
    </xdr:to>
    <xdr:sp macro="" textlink="">
      <xdr:nvSpPr>
        <xdr:cNvPr id="1027" name="Rectangle à coins arrondis 36"/>
        <xdr:cNvSpPr>
          <a:spLocks noChangeArrowheads="1"/>
        </xdr:cNvSpPr>
      </xdr:nvSpPr>
      <xdr:spPr bwMode="auto">
        <a:xfrm>
          <a:off x="3057525" y="7296150"/>
          <a:ext cx="2000250" cy="561975"/>
        </a:xfrm>
        <a:prstGeom prst="roundRect">
          <a:avLst>
            <a:gd name="adj" fmla="val 16667"/>
          </a:avLst>
        </a:prstGeom>
        <a:gradFill rotWithShape="1">
          <a:gsLst>
            <a:gs pos="0">
              <a:srgbClr val="5D417E"/>
            </a:gs>
            <a:gs pos="80000">
              <a:srgbClr val="7B58A6"/>
            </a:gs>
            <a:gs pos="100000">
              <a:srgbClr val="7B57A8"/>
            </a:gs>
          </a:gsLst>
          <a:lin ang="16200000"/>
        </a:gradFill>
        <a:ln>
          <a:noFill/>
        </a:ln>
        <a:effectLst>
          <a:outerShdw dist="23000" dir="5400000" rotWithShape="0">
            <a:srgbClr val="000000">
              <a:alpha val="34999"/>
            </a:srgbClr>
          </a:outerShdw>
        </a:effectLst>
        <a:extLst>
          <a:ext uri="{91240B29-F687-4F45-9708-019B960494DF}">
            <a14:hiddenLine xmlns:a14="http://schemas.microsoft.com/office/drawing/2010/main" w="9525" algn="ctr">
              <a:solidFill>
                <a:srgbClr val="000000"/>
              </a:solidFill>
              <a:round/>
              <a:headEnd/>
              <a:tailEnd/>
            </a14:hiddenLine>
          </a:ext>
        </a:extLst>
      </xdr:spPr>
      <xdr:txBody>
        <a:bodyPr vertOverflow="clip" wrap="square" lIns="91440" tIns="45720" rIns="91440" bIns="45720" anchor="ctr" upright="1"/>
        <a:lstStyle/>
        <a:p>
          <a:pPr algn="ctr" rtl="0">
            <a:defRPr sz="1000"/>
          </a:pPr>
          <a:r>
            <a:rPr lang="fr-FR" sz="1000" b="0" i="0" u="none" strike="noStrike" baseline="0">
              <a:solidFill>
                <a:srgbClr val="FFFFFF"/>
              </a:solidFill>
              <a:latin typeface="Calibri"/>
              <a:cs typeface="Calibri"/>
            </a:rPr>
            <a:t>Compris entre 50 000€ et 1 million d’€</a:t>
          </a:r>
        </a:p>
        <a:p>
          <a:pPr algn="l" rtl="0">
            <a:defRPr sz="1000"/>
          </a:pPr>
          <a:endParaRPr lang="fr-FR"/>
        </a:p>
      </xdr:txBody>
    </xdr:sp>
    <xdr:clientData/>
  </xdr:twoCellAnchor>
  <xdr:twoCellAnchor>
    <xdr:from>
      <xdr:col>3</xdr:col>
      <xdr:colOff>419100</xdr:colOff>
      <xdr:row>26</xdr:row>
      <xdr:rowOff>47625</xdr:rowOff>
    </xdr:from>
    <xdr:to>
      <xdr:col>5</xdr:col>
      <xdr:colOff>257175</xdr:colOff>
      <xdr:row>29</xdr:row>
      <xdr:rowOff>38100</xdr:rowOff>
    </xdr:to>
    <xdr:sp macro="" textlink="">
      <xdr:nvSpPr>
        <xdr:cNvPr id="1028" name="Rectangle à coins arrondis 37"/>
        <xdr:cNvSpPr>
          <a:spLocks noChangeArrowheads="1"/>
        </xdr:cNvSpPr>
      </xdr:nvSpPr>
      <xdr:spPr bwMode="auto">
        <a:xfrm>
          <a:off x="3057525" y="8582025"/>
          <a:ext cx="2000250" cy="561975"/>
        </a:xfrm>
        <a:prstGeom prst="roundRect">
          <a:avLst>
            <a:gd name="adj" fmla="val 16667"/>
          </a:avLst>
        </a:prstGeom>
        <a:gradFill rotWithShape="1">
          <a:gsLst>
            <a:gs pos="0">
              <a:srgbClr val="5D417E"/>
            </a:gs>
            <a:gs pos="80000">
              <a:srgbClr val="7B58A6"/>
            </a:gs>
            <a:gs pos="100000">
              <a:srgbClr val="7B57A8"/>
            </a:gs>
          </a:gsLst>
          <a:lin ang="16200000"/>
        </a:gradFill>
        <a:ln>
          <a:noFill/>
        </a:ln>
        <a:effectLst>
          <a:outerShdw dist="23000" dir="5400000" rotWithShape="0">
            <a:srgbClr val="000000">
              <a:alpha val="34999"/>
            </a:srgbClr>
          </a:outerShdw>
        </a:effectLst>
        <a:extLst>
          <a:ext uri="{91240B29-F687-4F45-9708-019B960494DF}">
            <a14:hiddenLine xmlns:a14="http://schemas.microsoft.com/office/drawing/2010/main" w="9525" algn="ctr">
              <a:solidFill>
                <a:srgbClr val="000000"/>
              </a:solidFill>
              <a:round/>
              <a:headEnd/>
              <a:tailEnd/>
            </a14:hiddenLine>
          </a:ext>
        </a:extLst>
      </xdr:spPr>
      <xdr:txBody>
        <a:bodyPr vertOverflow="clip" wrap="square" lIns="91440" tIns="45720" rIns="91440" bIns="45720" anchor="ctr" upright="1"/>
        <a:lstStyle/>
        <a:p>
          <a:pPr algn="ctr" rtl="0">
            <a:defRPr sz="1000"/>
          </a:pPr>
          <a:r>
            <a:rPr lang="fr-FR" sz="1000" b="0" i="0" u="none" strike="noStrike" baseline="0">
              <a:solidFill>
                <a:srgbClr val="FFFFFF"/>
              </a:solidFill>
              <a:latin typeface="Calibri"/>
              <a:cs typeface="Calibri"/>
            </a:rPr>
            <a:t>Supérieur à 1 million d’€</a:t>
          </a:r>
        </a:p>
        <a:p>
          <a:pPr algn="l" rtl="0">
            <a:lnSpc>
              <a:spcPts val="1100"/>
            </a:lnSpc>
            <a:defRPr sz="1000"/>
          </a:pPr>
          <a:endParaRPr lang="fr-FR"/>
        </a:p>
      </xdr:txBody>
    </xdr:sp>
    <xdr:clientData/>
  </xdr:twoCellAnchor>
  <xdr:twoCellAnchor>
    <xdr:from>
      <xdr:col>7</xdr:col>
      <xdr:colOff>200025</xdr:colOff>
      <xdr:row>20</xdr:row>
      <xdr:rowOff>123825</xdr:rowOff>
    </xdr:from>
    <xdr:to>
      <xdr:col>9</xdr:col>
      <xdr:colOff>742950</xdr:colOff>
      <xdr:row>22</xdr:row>
      <xdr:rowOff>219075</xdr:rowOff>
    </xdr:to>
    <xdr:sp macro="" textlink="">
      <xdr:nvSpPr>
        <xdr:cNvPr id="1029" name="Rectangle à coins arrondis 38"/>
        <xdr:cNvSpPr>
          <a:spLocks noChangeArrowheads="1"/>
        </xdr:cNvSpPr>
      </xdr:nvSpPr>
      <xdr:spPr bwMode="auto">
        <a:xfrm>
          <a:off x="7210425" y="6515100"/>
          <a:ext cx="2066925" cy="476250"/>
        </a:xfrm>
        <a:prstGeom prst="roundRect">
          <a:avLst>
            <a:gd name="adj" fmla="val 16667"/>
          </a:avLst>
        </a:prstGeom>
        <a:gradFill rotWithShape="1">
          <a:gsLst>
            <a:gs pos="0">
              <a:srgbClr val="769535"/>
            </a:gs>
            <a:gs pos="80000">
              <a:srgbClr val="9BC348"/>
            </a:gs>
            <a:gs pos="100000">
              <a:srgbClr val="9CC746"/>
            </a:gs>
          </a:gsLst>
          <a:lin ang="16200000"/>
        </a:gradFill>
        <a:ln w="9525" algn="ctr">
          <a:solidFill>
            <a:srgbClr val="98B954"/>
          </a:solidFill>
          <a:round/>
          <a:headEnd/>
          <a:tailEnd/>
        </a:ln>
        <a:effectLst>
          <a:outerShdw dist="23000" dir="5400000" rotWithShape="0">
            <a:srgbClr val="000000">
              <a:alpha val="34999"/>
            </a:srgbClr>
          </a:outerShdw>
        </a:effectLst>
      </xdr:spPr>
      <xdr:txBody>
        <a:bodyPr vertOverflow="clip" wrap="square" lIns="91440" tIns="45720" rIns="91440" bIns="45720" anchor="t" upright="1"/>
        <a:lstStyle/>
        <a:p>
          <a:pPr algn="l" rtl="0">
            <a:defRPr sz="1000"/>
          </a:pPr>
          <a:r>
            <a:rPr lang="fr-FR" sz="1000" b="0" i="0" u="none" strike="noStrike" baseline="0">
              <a:solidFill>
                <a:srgbClr val="FFFFFF"/>
              </a:solidFill>
              <a:latin typeface="Calibri"/>
              <a:cs typeface="Calibri"/>
            </a:rPr>
            <a:t>Seulement après l’achèvement de l’opération</a:t>
          </a:r>
        </a:p>
        <a:p>
          <a:pPr algn="l" rtl="0">
            <a:defRPr sz="1000"/>
          </a:pPr>
          <a:endParaRPr lang="fr-FR"/>
        </a:p>
      </xdr:txBody>
    </xdr:sp>
    <xdr:clientData/>
  </xdr:twoCellAnchor>
  <xdr:twoCellAnchor>
    <xdr:from>
      <xdr:col>7</xdr:col>
      <xdr:colOff>190500</xdr:colOff>
      <xdr:row>22</xdr:row>
      <xdr:rowOff>371475</xdr:rowOff>
    </xdr:from>
    <xdr:to>
      <xdr:col>9</xdr:col>
      <xdr:colOff>742950</xdr:colOff>
      <xdr:row>23</xdr:row>
      <xdr:rowOff>304800</xdr:rowOff>
    </xdr:to>
    <xdr:sp macro="" textlink="">
      <xdr:nvSpPr>
        <xdr:cNvPr id="1030" name="Rectangle à coins arrondis 38"/>
        <xdr:cNvSpPr>
          <a:spLocks noChangeArrowheads="1"/>
        </xdr:cNvSpPr>
      </xdr:nvSpPr>
      <xdr:spPr bwMode="auto">
        <a:xfrm>
          <a:off x="7200900" y="7143750"/>
          <a:ext cx="2076450" cy="457200"/>
        </a:xfrm>
        <a:prstGeom prst="roundRect">
          <a:avLst>
            <a:gd name="adj" fmla="val 16667"/>
          </a:avLst>
        </a:prstGeom>
        <a:gradFill rotWithShape="1">
          <a:gsLst>
            <a:gs pos="0">
              <a:srgbClr val="769535"/>
            </a:gs>
            <a:gs pos="80000">
              <a:srgbClr val="9BC348"/>
            </a:gs>
            <a:gs pos="100000">
              <a:srgbClr val="9CC746"/>
            </a:gs>
          </a:gsLst>
          <a:lin ang="16200000"/>
        </a:gradFill>
        <a:ln w="9525" algn="ctr">
          <a:solidFill>
            <a:srgbClr val="98B954"/>
          </a:solidFill>
          <a:round/>
          <a:headEnd/>
          <a:tailEnd/>
        </a:ln>
        <a:effectLst>
          <a:outerShdw dist="23000" dir="5400000" rotWithShape="0">
            <a:srgbClr val="000000">
              <a:alpha val="34999"/>
            </a:srgbClr>
          </a:outerShdw>
        </a:effectLst>
      </xdr:spPr>
      <xdr:txBody>
        <a:bodyPr vertOverflow="clip" wrap="square" lIns="91440" tIns="45720" rIns="91440" bIns="45720" anchor="t" upright="1"/>
        <a:lstStyle/>
        <a:p>
          <a:pPr algn="l" rtl="0">
            <a:defRPr sz="1000"/>
          </a:pPr>
          <a:r>
            <a:rPr lang="fr-FR" sz="1000" b="0" i="0" u="none" strike="noStrike" baseline="0">
              <a:solidFill>
                <a:srgbClr val="FFFFFF"/>
              </a:solidFill>
              <a:latin typeface="Calibri"/>
              <a:cs typeface="Calibri"/>
            </a:rPr>
            <a:t>Pendant la durée de l’opération et après son achèvement</a:t>
          </a:r>
        </a:p>
        <a:p>
          <a:pPr algn="l" rtl="0">
            <a:defRPr sz="1000"/>
          </a:pPr>
          <a:endParaRPr lang="fr-FR"/>
        </a:p>
      </xdr:txBody>
    </xdr:sp>
    <xdr:clientData/>
  </xdr:twoCellAnchor>
  <xdr:twoCellAnchor>
    <xdr:from>
      <xdr:col>7</xdr:col>
      <xdr:colOff>200025</xdr:colOff>
      <xdr:row>23</xdr:row>
      <xdr:rowOff>457200</xdr:rowOff>
    </xdr:from>
    <xdr:to>
      <xdr:col>9</xdr:col>
      <xdr:colOff>742950</xdr:colOff>
      <xdr:row>24</xdr:row>
      <xdr:rowOff>390525</xdr:rowOff>
    </xdr:to>
    <xdr:sp macro="" textlink="">
      <xdr:nvSpPr>
        <xdr:cNvPr id="1031" name="Rectangle à coins arrondis 38"/>
        <xdr:cNvSpPr>
          <a:spLocks noChangeArrowheads="1"/>
        </xdr:cNvSpPr>
      </xdr:nvSpPr>
      <xdr:spPr bwMode="auto">
        <a:xfrm>
          <a:off x="7210425" y="7753350"/>
          <a:ext cx="2066925" cy="457200"/>
        </a:xfrm>
        <a:prstGeom prst="roundRect">
          <a:avLst>
            <a:gd name="adj" fmla="val 16667"/>
          </a:avLst>
        </a:prstGeom>
        <a:gradFill rotWithShape="1">
          <a:gsLst>
            <a:gs pos="0">
              <a:srgbClr val="769535"/>
            </a:gs>
            <a:gs pos="80000">
              <a:srgbClr val="9BC348"/>
            </a:gs>
            <a:gs pos="100000">
              <a:srgbClr val="9CC746"/>
            </a:gs>
          </a:gsLst>
          <a:lin ang="16200000"/>
        </a:gradFill>
        <a:ln w="9525" algn="ctr">
          <a:solidFill>
            <a:srgbClr val="98B954"/>
          </a:solidFill>
          <a:round/>
          <a:headEnd/>
          <a:tailEnd/>
        </a:ln>
        <a:effectLst>
          <a:outerShdw dist="23000" dir="5400000" rotWithShape="0">
            <a:srgbClr val="000000">
              <a:alpha val="34999"/>
            </a:srgbClr>
          </a:outerShdw>
        </a:effectLst>
      </xdr:spPr>
      <xdr:txBody>
        <a:bodyPr vertOverflow="clip" wrap="square" lIns="91440" tIns="45720" rIns="91440" bIns="45720" anchor="t" upright="1"/>
        <a:lstStyle/>
        <a:p>
          <a:pPr algn="l" rtl="0">
            <a:defRPr sz="1000"/>
          </a:pPr>
          <a:r>
            <a:rPr lang="fr-FR" sz="1000" b="0" i="0" u="none" strike="noStrike" baseline="0">
              <a:solidFill>
                <a:srgbClr val="FFFFFF"/>
              </a:solidFill>
              <a:latin typeface="Calibri"/>
              <a:cs typeface="Calibri"/>
            </a:rPr>
            <a:t>Seulement pendant la durée de l’opération financée</a:t>
          </a:r>
        </a:p>
        <a:p>
          <a:pPr algn="l" rtl="0">
            <a:defRPr sz="1000"/>
          </a:pPr>
          <a:endParaRPr lang="fr-FR"/>
        </a:p>
      </xdr:txBody>
    </xdr:sp>
    <xdr:clientData/>
  </xdr:twoCellAnchor>
  <xdr:twoCellAnchor>
    <xdr:from>
      <xdr:col>10</xdr:col>
      <xdr:colOff>400050</xdr:colOff>
      <xdr:row>15</xdr:row>
      <xdr:rowOff>38100</xdr:rowOff>
    </xdr:from>
    <xdr:to>
      <xdr:col>12</xdr:col>
      <xdr:colOff>457200</xdr:colOff>
      <xdr:row>22</xdr:row>
      <xdr:rowOff>0</xdr:rowOff>
    </xdr:to>
    <xdr:sp macro="" textlink="">
      <xdr:nvSpPr>
        <xdr:cNvPr id="1032" name="Rectangle à coins arrondis 45"/>
        <xdr:cNvSpPr>
          <a:spLocks noChangeArrowheads="1"/>
        </xdr:cNvSpPr>
      </xdr:nvSpPr>
      <xdr:spPr bwMode="auto">
        <a:xfrm>
          <a:off x="9696450" y="5381625"/>
          <a:ext cx="1581150" cy="1390650"/>
        </a:xfrm>
        <a:prstGeom prst="roundRect">
          <a:avLst>
            <a:gd name="adj" fmla="val 16667"/>
          </a:avLst>
        </a:prstGeom>
        <a:solidFill>
          <a:srgbClr val="F79646"/>
        </a:solidFill>
        <a:ln>
          <a:noFill/>
        </a:ln>
        <a:effectLst>
          <a:outerShdw dist="23000" dir="5400000" rotWithShape="0">
            <a:srgbClr val="000000">
              <a:alpha val="34999"/>
            </a:srgbClr>
          </a:outerShdw>
        </a:effectLst>
        <a:extLst>
          <a:ext uri="{91240B29-F687-4F45-9708-019B960494DF}">
            <a14:hiddenLine xmlns:a14="http://schemas.microsoft.com/office/drawing/2010/main" w="9525" algn="ctr">
              <a:solidFill>
                <a:srgbClr val="000000"/>
              </a:solidFill>
              <a:round/>
              <a:headEnd/>
              <a:tailEnd/>
            </a14:hiddenLine>
          </a:ext>
        </a:extLst>
      </xdr:spPr>
      <xdr:txBody>
        <a:bodyPr vertOverflow="clip" wrap="square" lIns="91440" tIns="45720" rIns="91440" bIns="45720" anchor="ctr" upright="1"/>
        <a:lstStyle/>
        <a:p>
          <a:pPr algn="ctr" rtl="0">
            <a:lnSpc>
              <a:spcPts val="1100"/>
            </a:lnSpc>
            <a:defRPr sz="1000"/>
          </a:pPr>
          <a:r>
            <a:rPr lang="fr-FR" sz="1000" b="0" i="0" u="none" strike="noStrike" baseline="0">
              <a:solidFill>
                <a:srgbClr val="000000"/>
              </a:solidFill>
              <a:latin typeface="Calibri"/>
              <a:cs typeface="Calibri"/>
            </a:rPr>
            <a:t>Pas d’estimation de recettes à fournir</a:t>
          </a:r>
        </a:p>
        <a:p>
          <a:pPr algn="ctr" rtl="0">
            <a:lnSpc>
              <a:spcPts val="1100"/>
            </a:lnSpc>
            <a:defRPr sz="1000"/>
          </a:pPr>
          <a:r>
            <a:rPr lang="fr-FR" sz="1000" b="0" i="1" u="none" strike="noStrike" baseline="0">
              <a:solidFill>
                <a:srgbClr val="000000"/>
              </a:solidFill>
              <a:latin typeface="Calibri"/>
              <a:cs typeface="Calibri"/>
            </a:rPr>
            <a:t>(non concernée par cette annexe)</a:t>
          </a:r>
        </a:p>
        <a:p>
          <a:pPr algn="l" rtl="0">
            <a:lnSpc>
              <a:spcPts val="1100"/>
            </a:lnSpc>
            <a:defRPr sz="1000"/>
          </a:pPr>
          <a:endParaRPr lang="fr-FR"/>
        </a:p>
      </xdr:txBody>
    </xdr:sp>
    <xdr:clientData/>
  </xdr:twoCellAnchor>
  <xdr:twoCellAnchor>
    <xdr:from>
      <xdr:col>1</xdr:col>
      <xdr:colOff>533400</xdr:colOff>
      <xdr:row>13</xdr:row>
      <xdr:rowOff>133350</xdr:rowOff>
    </xdr:from>
    <xdr:to>
      <xdr:col>3</xdr:col>
      <xdr:colOff>28575</xdr:colOff>
      <xdr:row>18</xdr:row>
      <xdr:rowOff>28575</xdr:rowOff>
    </xdr:to>
    <xdr:sp macro="" textlink="">
      <xdr:nvSpPr>
        <xdr:cNvPr id="1033" name="Rectangle à coins arrondis 48"/>
        <xdr:cNvSpPr>
          <a:spLocks noChangeArrowheads="1"/>
        </xdr:cNvSpPr>
      </xdr:nvSpPr>
      <xdr:spPr bwMode="auto">
        <a:xfrm>
          <a:off x="1295400" y="5000625"/>
          <a:ext cx="1371600" cy="1038225"/>
        </a:xfrm>
        <a:prstGeom prst="roundRect">
          <a:avLst>
            <a:gd name="adj" fmla="val 16667"/>
          </a:avLst>
        </a:prstGeom>
        <a:gradFill rotWithShape="1">
          <a:gsLst>
            <a:gs pos="0">
              <a:srgbClr val="2C5D98"/>
            </a:gs>
            <a:gs pos="80000">
              <a:srgbClr val="3C7BC7"/>
            </a:gs>
            <a:gs pos="100000">
              <a:srgbClr val="3A7CCB"/>
            </a:gs>
          </a:gsLst>
          <a:lin ang="16200000"/>
        </a:gradFill>
        <a:ln>
          <a:noFill/>
        </a:ln>
        <a:effectLst>
          <a:outerShdw dist="23000" dir="5400000" rotWithShape="0">
            <a:srgbClr val="000000">
              <a:alpha val="34999"/>
            </a:srgbClr>
          </a:outerShdw>
        </a:effectLst>
        <a:extLst>
          <a:ext uri="{91240B29-F687-4F45-9708-019B960494DF}">
            <a14:hiddenLine xmlns:a14="http://schemas.microsoft.com/office/drawing/2010/main" w="9525" algn="ctr">
              <a:solidFill>
                <a:srgbClr val="000000"/>
              </a:solidFill>
              <a:round/>
              <a:headEnd/>
              <a:tailEnd/>
            </a14:hiddenLine>
          </a:ext>
        </a:extLst>
      </xdr:spPr>
      <xdr:txBody>
        <a:bodyPr vertOverflow="clip" wrap="square" lIns="91440" tIns="45720" rIns="91440" bIns="45720" anchor="ctr" upright="1"/>
        <a:lstStyle/>
        <a:p>
          <a:pPr algn="ctr" rtl="0">
            <a:defRPr sz="1000"/>
          </a:pPr>
          <a:r>
            <a:rPr lang="fr-FR" sz="1000" b="0" i="0" u="none" strike="noStrike" baseline="0">
              <a:solidFill>
                <a:srgbClr val="FFFFFF"/>
              </a:solidFill>
              <a:latin typeface="Calibri"/>
              <a:cs typeface="Calibri"/>
            </a:rPr>
            <a:t>Dérogations au sens des articles 61-7 et 8 et 65-8 (a à i) R. n°1303/2013</a:t>
          </a:r>
        </a:p>
        <a:p>
          <a:pPr algn="l" rtl="0">
            <a:defRPr sz="1000"/>
          </a:pPr>
          <a:endParaRPr lang="fr-FR"/>
        </a:p>
      </xdr:txBody>
    </xdr:sp>
    <xdr:clientData/>
  </xdr:twoCellAnchor>
  <xdr:twoCellAnchor>
    <xdr:from>
      <xdr:col>5</xdr:col>
      <xdr:colOff>504825</xdr:colOff>
      <xdr:row>26</xdr:row>
      <xdr:rowOff>57150</xdr:rowOff>
    </xdr:from>
    <xdr:to>
      <xdr:col>6</xdr:col>
      <xdr:colOff>409575</xdr:colOff>
      <xdr:row>31</xdr:row>
      <xdr:rowOff>57150</xdr:rowOff>
    </xdr:to>
    <xdr:sp macro="" textlink="">
      <xdr:nvSpPr>
        <xdr:cNvPr id="1034" name="Rectangle à coins arrondis 49"/>
        <xdr:cNvSpPr>
          <a:spLocks noChangeArrowheads="1"/>
        </xdr:cNvSpPr>
      </xdr:nvSpPr>
      <xdr:spPr bwMode="auto">
        <a:xfrm>
          <a:off x="5305425" y="8591550"/>
          <a:ext cx="1352550" cy="952500"/>
        </a:xfrm>
        <a:prstGeom prst="roundRect">
          <a:avLst>
            <a:gd name="adj" fmla="val 16667"/>
          </a:avLst>
        </a:prstGeom>
        <a:gradFill rotWithShape="1">
          <a:gsLst>
            <a:gs pos="0">
              <a:srgbClr val="2787A0"/>
            </a:gs>
            <a:gs pos="80000">
              <a:srgbClr val="36B1D2"/>
            </a:gs>
            <a:gs pos="100000">
              <a:srgbClr val="34B3D6"/>
            </a:gs>
          </a:gsLst>
          <a:lin ang="16200000"/>
        </a:gradFill>
        <a:ln>
          <a:noFill/>
        </a:ln>
        <a:effectLst>
          <a:outerShdw dist="23000" dir="5400000" rotWithShape="0">
            <a:srgbClr val="000000">
              <a:alpha val="34999"/>
            </a:srgbClr>
          </a:outerShdw>
        </a:effectLst>
        <a:extLst>
          <a:ext uri="{91240B29-F687-4F45-9708-019B960494DF}">
            <a14:hiddenLine xmlns:a14="http://schemas.microsoft.com/office/drawing/2010/main" w="9525" algn="ctr">
              <a:solidFill>
                <a:srgbClr val="000000"/>
              </a:solidFill>
              <a:round/>
              <a:headEnd/>
              <a:tailEnd/>
            </a14:hiddenLine>
          </a:ext>
        </a:extLst>
      </xdr:spPr>
      <xdr:txBody>
        <a:bodyPr vertOverflow="clip" wrap="square" lIns="91440" tIns="45720" rIns="91440" bIns="45720" anchor="ctr" upright="1"/>
        <a:lstStyle/>
        <a:p>
          <a:pPr algn="ctr" rtl="0">
            <a:defRPr sz="1000"/>
          </a:pPr>
          <a:r>
            <a:rPr lang="fr-FR" sz="1000" b="0" i="0" u="none" strike="noStrike" baseline="0">
              <a:solidFill>
                <a:srgbClr val="FFFFFF"/>
              </a:solidFill>
              <a:latin typeface="Calibri"/>
              <a:cs typeface="Calibri"/>
            </a:rPr>
            <a:t>Quand les recettes vont-elles être générées?</a:t>
          </a:r>
        </a:p>
        <a:p>
          <a:pPr algn="l" rtl="0">
            <a:defRPr sz="1000"/>
          </a:pPr>
          <a:endParaRPr lang="fr-FR"/>
        </a:p>
      </xdr:txBody>
    </xdr:sp>
    <xdr:clientData/>
  </xdr:twoCellAnchor>
  <xdr:twoCellAnchor>
    <xdr:from>
      <xdr:col>7</xdr:col>
      <xdr:colOff>200025</xdr:colOff>
      <xdr:row>31</xdr:row>
      <xdr:rowOff>95250</xdr:rowOff>
    </xdr:from>
    <xdr:to>
      <xdr:col>9</xdr:col>
      <xdr:colOff>742950</xdr:colOff>
      <xdr:row>34</xdr:row>
      <xdr:rowOff>0</xdr:rowOff>
    </xdr:to>
    <xdr:sp macro="" textlink="">
      <xdr:nvSpPr>
        <xdr:cNvPr id="1035" name="Rectangle à coins arrondis 38"/>
        <xdr:cNvSpPr>
          <a:spLocks noChangeArrowheads="1"/>
        </xdr:cNvSpPr>
      </xdr:nvSpPr>
      <xdr:spPr bwMode="auto">
        <a:xfrm>
          <a:off x="7210425" y="9582150"/>
          <a:ext cx="2066925" cy="476250"/>
        </a:xfrm>
        <a:prstGeom prst="roundRect">
          <a:avLst>
            <a:gd name="adj" fmla="val 16667"/>
          </a:avLst>
        </a:prstGeom>
        <a:gradFill rotWithShape="1">
          <a:gsLst>
            <a:gs pos="0">
              <a:srgbClr val="769535"/>
            </a:gs>
            <a:gs pos="80000">
              <a:srgbClr val="9BC348"/>
            </a:gs>
            <a:gs pos="100000">
              <a:srgbClr val="9CC746"/>
            </a:gs>
          </a:gsLst>
          <a:lin ang="16200000"/>
        </a:gradFill>
        <a:ln w="9525" algn="ctr">
          <a:solidFill>
            <a:srgbClr val="98B954"/>
          </a:solidFill>
          <a:round/>
          <a:headEnd/>
          <a:tailEnd/>
        </a:ln>
        <a:effectLst>
          <a:outerShdw dist="23000" dir="5400000" rotWithShape="0">
            <a:srgbClr val="000000">
              <a:alpha val="34999"/>
            </a:srgbClr>
          </a:outerShdw>
        </a:effectLst>
      </xdr:spPr>
      <xdr:txBody>
        <a:bodyPr vertOverflow="clip" wrap="square" lIns="91440" tIns="45720" rIns="91440" bIns="45720" anchor="t" upright="1"/>
        <a:lstStyle/>
        <a:p>
          <a:pPr algn="l" rtl="0">
            <a:defRPr sz="1000"/>
          </a:pPr>
          <a:r>
            <a:rPr lang="fr-FR" sz="1000" b="0" i="0" u="none" strike="noStrike" baseline="0">
              <a:solidFill>
                <a:srgbClr val="FFFFFF"/>
              </a:solidFill>
              <a:latin typeface="Calibri"/>
              <a:cs typeface="Calibri"/>
            </a:rPr>
            <a:t>Seulement après l’achèvement de l’opération</a:t>
          </a:r>
        </a:p>
        <a:p>
          <a:pPr algn="l" rtl="0">
            <a:defRPr sz="1000"/>
          </a:pPr>
          <a:endParaRPr lang="fr-FR"/>
        </a:p>
      </xdr:txBody>
    </xdr:sp>
    <xdr:clientData/>
  </xdr:twoCellAnchor>
  <xdr:twoCellAnchor>
    <xdr:from>
      <xdr:col>7</xdr:col>
      <xdr:colOff>190500</xdr:colOff>
      <xdr:row>28</xdr:row>
      <xdr:rowOff>57150</xdr:rowOff>
    </xdr:from>
    <xdr:to>
      <xdr:col>9</xdr:col>
      <xdr:colOff>742950</xdr:colOff>
      <xdr:row>30</xdr:row>
      <xdr:rowOff>133350</xdr:rowOff>
    </xdr:to>
    <xdr:sp macro="" textlink="">
      <xdr:nvSpPr>
        <xdr:cNvPr id="1036" name="Rectangle à coins arrondis 38"/>
        <xdr:cNvSpPr>
          <a:spLocks noChangeArrowheads="1"/>
        </xdr:cNvSpPr>
      </xdr:nvSpPr>
      <xdr:spPr bwMode="auto">
        <a:xfrm>
          <a:off x="7200900" y="8972550"/>
          <a:ext cx="2076450" cy="457200"/>
        </a:xfrm>
        <a:prstGeom prst="roundRect">
          <a:avLst>
            <a:gd name="adj" fmla="val 16667"/>
          </a:avLst>
        </a:prstGeom>
        <a:gradFill rotWithShape="1">
          <a:gsLst>
            <a:gs pos="0">
              <a:srgbClr val="769535"/>
            </a:gs>
            <a:gs pos="80000">
              <a:srgbClr val="9BC348"/>
            </a:gs>
            <a:gs pos="100000">
              <a:srgbClr val="9CC746"/>
            </a:gs>
          </a:gsLst>
          <a:lin ang="16200000"/>
        </a:gradFill>
        <a:ln w="9525" algn="ctr">
          <a:solidFill>
            <a:srgbClr val="98B954"/>
          </a:solidFill>
          <a:round/>
          <a:headEnd/>
          <a:tailEnd/>
        </a:ln>
        <a:effectLst>
          <a:outerShdw dist="23000" dir="5400000" rotWithShape="0">
            <a:srgbClr val="000000">
              <a:alpha val="34999"/>
            </a:srgbClr>
          </a:outerShdw>
        </a:effectLst>
      </xdr:spPr>
      <xdr:txBody>
        <a:bodyPr vertOverflow="clip" wrap="square" lIns="91440" tIns="45720" rIns="91440" bIns="45720" anchor="t" upright="1"/>
        <a:lstStyle/>
        <a:p>
          <a:pPr algn="l" rtl="0">
            <a:defRPr sz="1000"/>
          </a:pPr>
          <a:r>
            <a:rPr lang="fr-FR" sz="1000" b="0" i="0" u="none" strike="noStrike" baseline="0">
              <a:solidFill>
                <a:srgbClr val="FFFFFF"/>
              </a:solidFill>
              <a:latin typeface="Calibri"/>
              <a:cs typeface="Calibri"/>
            </a:rPr>
            <a:t>Pendant la durée de l’opération et après son achèvement</a:t>
          </a:r>
        </a:p>
        <a:p>
          <a:pPr algn="l" rtl="0">
            <a:defRPr sz="1000"/>
          </a:pPr>
          <a:endParaRPr lang="fr-FR"/>
        </a:p>
      </xdr:txBody>
    </xdr:sp>
    <xdr:clientData/>
  </xdr:twoCellAnchor>
  <xdr:twoCellAnchor>
    <xdr:from>
      <xdr:col>7</xdr:col>
      <xdr:colOff>200025</xdr:colOff>
      <xdr:row>25</xdr:row>
      <xdr:rowOff>19050</xdr:rowOff>
    </xdr:from>
    <xdr:to>
      <xdr:col>9</xdr:col>
      <xdr:colOff>742950</xdr:colOff>
      <xdr:row>27</xdr:row>
      <xdr:rowOff>95250</xdr:rowOff>
    </xdr:to>
    <xdr:sp macro="" textlink="">
      <xdr:nvSpPr>
        <xdr:cNvPr id="1037" name="Rectangle à coins arrondis 38"/>
        <xdr:cNvSpPr>
          <a:spLocks noChangeArrowheads="1"/>
        </xdr:cNvSpPr>
      </xdr:nvSpPr>
      <xdr:spPr bwMode="auto">
        <a:xfrm>
          <a:off x="7210425" y="8362950"/>
          <a:ext cx="2066925" cy="457200"/>
        </a:xfrm>
        <a:prstGeom prst="roundRect">
          <a:avLst>
            <a:gd name="adj" fmla="val 16667"/>
          </a:avLst>
        </a:prstGeom>
        <a:gradFill rotWithShape="1">
          <a:gsLst>
            <a:gs pos="0">
              <a:srgbClr val="769535"/>
            </a:gs>
            <a:gs pos="80000">
              <a:srgbClr val="9BC348"/>
            </a:gs>
            <a:gs pos="100000">
              <a:srgbClr val="9CC746"/>
            </a:gs>
          </a:gsLst>
          <a:lin ang="16200000"/>
        </a:gradFill>
        <a:ln w="9525" algn="ctr">
          <a:solidFill>
            <a:srgbClr val="98B954"/>
          </a:solidFill>
          <a:round/>
          <a:headEnd/>
          <a:tailEnd/>
        </a:ln>
        <a:effectLst>
          <a:outerShdw dist="23000" dir="5400000" rotWithShape="0">
            <a:srgbClr val="000000">
              <a:alpha val="34999"/>
            </a:srgbClr>
          </a:outerShdw>
        </a:effectLst>
      </xdr:spPr>
      <xdr:txBody>
        <a:bodyPr vertOverflow="clip" wrap="square" lIns="91440" tIns="45720" rIns="91440" bIns="45720" anchor="t" upright="1"/>
        <a:lstStyle/>
        <a:p>
          <a:pPr algn="l" rtl="0">
            <a:defRPr sz="1000"/>
          </a:pPr>
          <a:r>
            <a:rPr lang="fr-FR" sz="1000" b="0" i="0" u="none" strike="noStrike" baseline="0">
              <a:solidFill>
                <a:srgbClr val="FFFFFF"/>
              </a:solidFill>
              <a:latin typeface="Calibri"/>
              <a:cs typeface="Calibri"/>
            </a:rPr>
            <a:t>Seulement pendant la durée de l’opération financée</a:t>
          </a:r>
        </a:p>
        <a:p>
          <a:pPr algn="l" rtl="0">
            <a:defRPr sz="1000"/>
          </a:pPr>
          <a:endParaRPr lang="fr-FR"/>
        </a:p>
      </xdr:txBody>
    </xdr:sp>
    <xdr:clientData/>
  </xdr:twoCellAnchor>
  <xdr:twoCellAnchor>
    <xdr:from>
      <xdr:col>10</xdr:col>
      <xdr:colOff>400050</xdr:colOff>
      <xdr:row>22</xdr:row>
      <xdr:rowOff>428625</xdr:rowOff>
    </xdr:from>
    <xdr:to>
      <xdr:col>12</xdr:col>
      <xdr:colOff>457200</xdr:colOff>
      <xdr:row>26</xdr:row>
      <xdr:rowOff>57150</xdr:rowOff>
    </xdr:to>
    <xdr:sp macro="" textlink="">
      <xdr:nvSpPr>
        <xdr:cNvPr id="1038" name="Rectangle à coins arrondis 31"/>
        <xdr:cNvSpPr>
          <a:spLocks noChangeArrowheads="1"/>
        </xdr:cNvSpPr>
      </xdr:nvSpPr>
      <xdr:spPr bwMode="auto">
        <a:xfrm>
          <a:off x="9696450" y="7200900"/>
          <a:ext cx="1581150" cy="1390650"/>
        </a:xfrm>
        <a:prstGeom prst="roundRect">
          <a:avLst>
            <a:gd name="adj" fmla="val 16667"/>
          </a:avLst>
        </a:prstGeom>
        <a:solidFill>
          <a:srgbClr val="CC3300"/>
        </a:solidFill>
        <a:ln>
          <a:noFill/>
        </a:ln>
        <a:effectLst>
          <a:outerShdw dist="23000" dir="5400000" rotWithShape="0">
            <a:srgbClr val="000000">
              <a:alpha val="34999"/>
            </a:srgbClr>
          </a:outerShdw>
        </a:effectLst>
        <a:extLst>
          <a:ext uri="{91240B29-F687-4F45-9708-019B960494DF}">
            <a14:hiddenLine xmlns:a14="http://schemas.microsoft.com/office/drawing/2010/main" w="9525" algn="ctr">
              <a:solidFill>
                <a:srgbClr val="000000"/>
              </a:solidFill>
              <a:round/>
              <a:headEnd/>
              <a:tailEnd/>
            </a14:hiddenLine>
          </a:ext>
        </a:extLst>
      </xdr:spPr>
      <xdr:txBody>
        <a:bodyPr vertOverflow="clip" wrap="square" lIns="91440" tIns="45720" rIns="91440" bIns="45720" anchor="ctr" upright="1"/>
        <a:lstStyle/>
        <a:p>
          <a:pPr algn="ctr" rtl="0">
            <a:lnSpc>
              <a:spcPts val="1100"/>
            </a:lnSpc>
            <a:defRPr sz="1000"/>
          </a:pPr>
          <a:r>
            <a:rPr lang="fr-FR" sz="1000" b="0" i="0" u="none" strike="noStrike" baseline="0">
              <a:solidFill>
                <a:srgbClr val="FFFFFF"/>
              </a:solidFill>
              <a:latin typeface="Calibri"/>
              <a:cs typeface="Calibri"/>
            </a:rPr>
            <a:t>Estimation des recettes prévisionnelles</a:t>
          </a:r>
        </a:p>
        <a:p>
          <a:pPr algn="ctr" rtl="0">
            <a:lnSpc>
              <a:spcPts val="1100"/>
            </a:lnSpc>
            <a:defRPr sz="1000"/>
          </a:pPr>
          <a:endParaRPr lang="fr-FR" sz="1000" b="0" i="0" u="none" strike="noStrike" baseline="0">
            <a:solidFill>
              <a:srgbClr val="FFFFFF"/>
            </a:solidFill>
            <a:latin typeface="Calibri"/>
            <a:cs typeface="Calibri"/>
          </a:endParaRPr>
        </a:p>
        <a:p>
          <a:pPr algn="ctr" rtl="0">
            <a:lnSpc>
              <a:spcPts val="1100"/>
            </a:lnSpc>
            <a:defRPr sz="1000"/>
          </a:pPr>
          <a:r>
            <a:rPr lang="fr-FR" sz="1000" b="0" i="1" u="none" strike="noStrike" baseline="0">
              <a:solidFill>
                <a:srgbClr val="FFFFFF"/>
              </a:solidFill>
              <a:latin typeface="Calibri"/>
              <a:cs typeface="Calibri"/>
            </a:rPr>
            <a:t>(méthode 3, </a:t>
          </a:r>
        </a:p>
        <a:p>
          <a:pPr algn="ctr" rtl="0">
            <a:lnSpc>
              <a:spcPts val="1100"/>
            </a:lnSpc>
            <a:defRPr sz="1000"/>
          </a:pPr>
          <a:r>
            <a:rPr lang="fr-FR" sz="1000" b="0" i="1" u="none" strike="noStrike" baseline="0">
              <a:solidFill>
                <a:srgbClr val="FFFFFF"/>
              </a:solidFill>
              <a:latin typeface="Calibri"/>
              <a:cs typeface="Calibri"/>
            </a:rPr>
            <a:t>onglet 4 de cette annexe)</a:t>
          </a:r>
        </a:p>
        <a:p>
          <a:pPr algn="l" rtl="0">
            <a:lnSpc>
              <a:spcPts val="1100"/>
            </a:lnSpc>
            <a:defRPr sz="1000"/>
          </a:pPr>
          <a:endParaRPr lang="fr-FR"/>
        </a:p>
      </xdr:txBody>
    </xdr:sp>
    <xdr:clientData/>
  </xdr:twoCellAnchor>
  <xdr:twoCellAnchor>
    <xdr:from>
      <xdr:col>10</xdr:col>
      <xdr:colOff>428625</xdr:colOff>
      <xdr:row>26</xdr:row>
      <xdr:rowOff>171450</xdr:rowOff>
    </xdr:from>
    <xdr:to>
      <xdr:col>12</xdr:col>
      <xdr:colOff>485775</xdr:colOff>
      <xdr:row>34</xdr:row>
      <xdr:rowOff>352425</xdr:rowOff>
    </xdr:to>
    <xdr:sp macro="" textlink="">
      <xdr:nvSpPr>
        <xdr:cNvPr id="1039" name="Rectangle à coins arrondis 33"/>
        <xdr:cNvSpPr>
          <a:spLocks noChangeArrowheads="1"/>
        </xdr:cNvSpPr>
      </xdr:nvSpPr>
      <xdr:spPr bwMode="auto">
        <a:xfrm>
          <a:off x="9725025" y="8724900"/>
          <a:ext cx="1581150" cy="1704975"/>
        </a:xfrm>
        <a:prstGeom prst="roundRect">
          <a:avLst>
            <a:gd name="adj" fmla="val 16667"/>
          </a:avLst>
        </a:prstGeom>
        <a:solidFill>
          <a:srgbClr val="CC0000"/>
        </a:solidFill>
        <a:ln>
          <a:noFill/>
        </a:ln>
        <a:effectLst>
          <a:outerShdw dist="23000" dir="5400000" rotWithShape="0">
            <a:srgbClr val="000000">
              <a:alpha val="34999"/>
            </a:srgbClr>
          </a:outerShdw>
        </a:effectLst>
        <a:extLst>
          <a:ext uri="{91240B29-F687-4F45-9708-019B960494DF}">
            <a14:hiddenLine xmlns:a14="http://schemas.microsoft.com/office/drawing/2010/main" w="9525" algn="ctr">
              <a:solidFill>
                <a:srgbClr val="000000"/>
              </a:solidFill>
              <a:round/>
              <a:headEnd/>
              <a:tailEnd/>
            </a14:hiddenLine>
          </a:ext>
        </a:extLst>
      </xdr:spPr>
      <xdr:txBody>
        <a:bodyPr vertOverflow="clip" wrap="square" lIns="91440" tIns="45720" rIns="91440" bIns="45720" anchor="ctr" upright="1"/>
        <a:lstStyle/>
        <a:p>
          <a:pPr algn="ctr" rtl="0">
            <a:defRPr sz="1000"/>
          </a:pPr>
          <a:r>
            <a:rPr lang="fr-FR" sz="1000" b="1" i="0" u="none" strike="noStrike" baseline="0">
              <a:solidFill>
                <a:srgbClr val="FFFFFF"/>
              </a:solidFill>
              <a:latin typeface="Calibri"/>
              <a:cs typeface="Calibri"/>
            </a:rPr>
            <a:t>2 options possibles</a:t>
          </a:r>
        </a:p>
        <a:p>
          <a:pPr algn="ctr" rtl="0">
            <a:defRPr sz="1000"/>
          </a:pPr>
          <a:r>
            <a:rPr lang="fr-FR" sz="1000" b="0" i="0" u="none" strike="noStrike" baseline="0">
              <a:solidFill>
                <a:srgbClr val="000000"/>
              </a:solidFill>
              <a:latin typeface="Symbol"/>
            </a:rPr>
            <a:t>·</a:t>
          </a:r>
          <a:r>
            <a:rPr lang="fr-FR" sz="1000" b="0" i="0" u="none" strike="noStrike" baseline="0">
              <a:solidFill>
                <a:srgbClr val="FFFFFF"/>
              </a:solidFill>
              <a:latin typeface="Calibri"/>
              <a:cs typeface="Calibri"/>
            </a:rPr>
            <a:t>Calcul du déficit de financement</a:t>
          </a:r>
        </a:p>
        <a:p>
          <a:pPr algn="ctr" rtl="0">
            <a:defRPr sz="1000"/>
          </a:pPr>
          <a:r>
            <a:rPr lang="fr-FR" sz="1000" b="0" i="0" u="none" strike="noStrike" baseline="0">
              <a:solidFill>
                <a:srgbClr val="FFFFFF"/>
              </a:solidFill>
              <a:latin typeface="Calibri"/>
              <a:cs typeface="Calibri"/>
            </a:rPr>
            <a:t>(méthode 1, ongle 2 de cette annexe)</a:t>
          </a:r>
        </a:p>
        <a:p>
          <a:pPr algn="ctr" rtl="0">
            <a:defRPr sz="1000"/>
          </a:pPr>
          <a:r>
            <a:rPr lang="fr-FR" sz="1000" b="0" i="0" u="none" strike="noStrike" baseline="0">
              <a:solidFill>
                <a:srgbClr val="000000"/>
              </a:solidFill>
              <a:latin typeface="Symbol"/>
            </a:rPr>
            <a:t>·</a:t>
          </a:r>
          <a:r>
            <a:rPr lang="fr-FR" sz="1000" b="0" i="0" u="none" strike="noStrike" baseline="0">
              <a:solidFill>
                <a:srgbClr val="FFFFFF"/>
              </a:solidFill>
              <a:latin typeface="Calibri"/>
              <a:cs typeface="Calibri"/>
            </a:rPr>
            <a:t>Méthode du taux forfaitaire</a:t>
          </a:r>
        </a:p>
        <a:p>
          <a:pPr algn="ctr" rtl="0">
            <a:defRPr sz="1000"/>
          </a:pPr>
          <a:r>
            <a:rPr lang="fr-FR" sz="1000" b="0" i="0" u="none" strike="noStrike" baseline="0">
              <a:solidFill>
                <a:schemeClr val="bg1"/>
              </a:solidFill>
              <a:latin typeface="Calibri"/>
              <a:cs typeface="Calibri"/>
            </a:rPr>
            <a:t>(méthode 2, onglet 3 de cette annexe )</a:t>
          </a:r>
        </a:p>
        <a:p>
          <a:pPr algn="l" rtl="0">
            <a:defRPr sz="1000"/>
          </a:pPr>
          <a:endParaRPr lang="fr-FR"/>
        </a:p>
      </xdr:txBody>
    </xdr:sp>
    <xdr:clientData/>
  </xdr:twoCellAnchor>
  <xdr:twoCellAnchor>
    <xdr:from>
      <xdr:col>1</xdr:col>
      <xdr:colOff>533400</xdr:colOff>
      <xdr:row>22</xdr:row>
      <xdr:rowOff>276225</xdr:rowOff>
    </xdr:from>
    <xdr:to>
      <xdr:col>3</xdr:col>
      <xdr:colOff>28575</xdr:colOff>
      <xdr:row>24</xdr:row>
      <xdr:rowOff>266700</xdr:rowOff>
    </xdr:to>
    <xdr:sp macro="" textlink="">
      <xdr:nvSpPr>
        <xdr:cNvPr id="1040" name="Rectangle à coins arrondis 41"/>
        <xdr:cNvSpPr>
          <a:spLocks noChangeArrowheads="1"/>
        </xdr:cNvSpPr>
      </xdr:nvSpPr>
      <xdr:spPr bwMode="auto">
        <a:xfrm>
          <a:off x="1295400" y="7048500"/>
          <a:ext cx="1371600" cy="1038225"/>
        </a:xfrm>
        <a:prstGeom prst="roundRect">
          <a:avLst>
            <a:gd name="adj" fmla="val 16667"/>
          </a:avLst>
        </a:prstGeom>
        <a:gradFill rotWithShape="1">
          <a:gsLst>
            <a:gs pos="0">
              <a:srgbClr val="2C5D98"/>
            </a:gs>
            <a:gs pos="80000">
              <a:srgbClr val="3C7BC7"/>
            </a:gs>
            <a:gs pos="100000">
              <a:srgbClr val="3A7CCB"/>
            </a:gs>
          </a:gsLst>
          <a:lin ang="16200000"/>
        </a:gradFill>
        <a:ln>
          <a:noFill/>
        </a:ln>
        <a:effectLst>
          <a:outerShdw dist="23000" dir="5400000" rotWithShape="0">
            <a:srgbClr val="000000">
              <a:alpha val="34999"/>
            </a:srgbClr>
          </a:outerShdw>
        </a:effectLst>
        <a:extLst>
          <a:ext uri="{91240B29-F687-4F45-9708-019B960494DF}">
            <a14:hiddenLine xmlns:a14="http://schemas.microsoft.com/office/drawing/2010/main" w="9525" algn="ctr">
              <a:solidFill>
                <a:srgbClr val="000000"/>
              </a:solidFill>
              <a:round/>
              <a:headEnd/>
              <a:tailEnd/>
            </a14:hiddenLine>
          </a:ext>
        </a:extLst>
      </xdr:spPr>
      <xdr:txBody>
        <a:bodyPr vertOverflow="clip" wrap="square" lIns="91440" tIns="45720" rIns="91440" bIns="45720" anchor="ctr" upright="1"/>
        <a:lstStyle/>
        <a:p>
          <a:pPr algn="ctr" rtl="0">
            <a:defRPr sz="1000"/>
          </a:pPr>
          <a:r>
            <a:rPr lang="fr-FR" sz="1000" b="0" i="0" u="none" strike="noStrike" baseline="0">
              <a:solidFill>
                <a:srgbClr val="FFFFFF"/>
              </a:solidFill>
              <a:latin typeface="Calibri"/>
              <a:cs typeface="Calibri"/>
            </a:rPr>
            <a:t>Quel est le coût total éligible de l’opération?</a:t>
          </a:r>
        </a:p>
        <a:p>
          <a:pPr algn="l" rtl="0">
            <a:defRPr sz="1000"/>
          </a:pPr>
          <a:endParaRPr lang="fr-FR"/>
        </a:p>
      </xdr:txBody>
    </xdr:sp>
    <xdr:clientData/>
  </xdr:twoCellAnchor>
  <xdr:twoCellAnchor>
    <xdr:from>
      <xdr:col>3</xdr:col>
      <xdr:colOff>28575</xdr:colOff>
      <xdr:row>15</xdr:row>
      <xdr:rowOff>180975</xdr:rowOff>
    </xdr:from>
    <xdr:to>
      <xdr:col>10</xdr:col>
      <xdr:colOff>504825</xdr:colOff>
      <xdr:row>18</xdr:row>
      <xdr:rowOff>66675</xdr:rowOff>
    </xdr:to>
    <xdr:cxnSp macro="">
      <xdr:nvCxnSpPr>
        <xdr:cNvPr id="1041" name="AutoShape 17"/>
        <xdr:cNvCxnSpPr>
          <a:cxnSpLocks noChangeShapeType="1"/>
        </xdr:cNvCxnSpPr>
      </xdr:nvCxnSpPr>
      <xdr:spPr bwMode="auto">
        <a:xfrm>
          <a:off x="2667000" y="5524500"/>
          <a:ext cx="7134225" cy="552450"/>
        </a:xfrm>
        <a:prstGeom prst="bentConnector3">
          <a:avLst>
            <a:gd name="adj1" fmla="val 50000"/>
          </a:avLst>
        </a:prstGeom>
        <a:noFill/>
        <a:ln w="9525">
          <a:solidFill>
            <a:srgbClr val="00B05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5</xdr:col>
      <xdr:colOff>257175</xdr:colOff>
      <xdr:row>18</xdr:row>
      <xdr:rowOff>66675</xdr:rowOff>
    </xdr:from>
    <xdr:to>
      <xdr:col>10</xdr:col>
      <xdr:colOff>400050</xdr:colOff>
      <xdr:row>19</xdr:row>
      <xdr:rowOff>57150</xdr:rowOff>
    </xdr:to>
    <xdr:cxnSp macro="">
      <xdr:nvCxnSpPr>
        <xdr:cNvPr id="1042" name="AutoShape 18"/>
        <xdr:cNvCxnSpPr>
          <a:cxnSpLocks noChangeShapeType="1"/>
        </xdr:cNvCxnSpPr>
      </xdr:nvCxnSpPr>
      <xdr:spPr bwMode="auto">
        <a:xfrm flipV="1">
          <a:off x="5057775" y="6076950"/>
          <a:ext cx="4638675" cy="180975"/>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3</xdr:col>
      <xdr:colOff>28575</xdr:colOff>
      <xdr:row>19</xdr:row>
      <xdr:rowOff>57150</xdr:rowOff>
    </xdr:from>
    <xdr:to>
      <xdr:col>3</xdr:col>
      <xdr:colOff>419100</xdr:colOff>
      <xdr:row>23</xdr:row>
      <xdr:rowOff>276225</xdr:rowOff>
    </xdr:to>
    <xdr:cxnSp macro="">
      <xdr:nvCxnSpPr>
        <xdr:cNvPr id="1043" name="AutoShape 19"/>
        <xdr:cNvCxnSpPr>
          <a:cxnSpLocks noChangeShapeType="1"/>
        </xdr:cNvCxnSpPr>
      </xdr:nvCxnSpPr>
      <xdr:spPr bwMode="auto">
        <a:xfrm flipV="1">
          <a:off x="2667000" y="6257925"/>
          <a:ext cx="390525" cy="1314450"/>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3</xdr:col>
      <xdr:colOff>28575</xdr:colOff>
      <xdr:row>23</xdr:row>
      <xdr:rowOff>276225</xdr:rowOff>
    </xdr:from>
    <xdr:to>
      <xdr:col>3</xdr:col>
      <xdr:colOff>419100</xdr:colOff>
      <xdr:row>23</xdr:row>
      <xdr:rowOff>276225</xdr:rowOff>
    </xdr:to>
    <xdr:cxnSp macro="">
      <xdr:nvCxnSpPr>
        <xdr:cNvPr id="1044" name="AutoShape 20"/>
        <xdr:cNvCxnSpPr>
          <a:cxnSpLocks noChangeShapeType="1"/>
        </xdr:cNvCxnSpPr>
      </xdr:nvCxnSpPr>
      <xdr:spPr bwMode="auto">
        <a:xfrm>
          <a:off x="2667000" y="7572375"/>
          <a:ext cx="390525" cy="0"/>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3</xdr:col>
      <xdr:colOff>28575</xdr:colOff>
      <xdr:row>23</xdr:row>
      <xdr:rowOff>276225</xdr:rowOff>
    </xdr:from>
    <xdr:to>
      <xdr:col>3</xdr:col>
      <xdr:colOff>419100</xdr:colOff>
      <xdr:row>27</xdr:row>
      <xdr:rowOff>133350</xdr:rowOff>
    </xdr:to>
    <xdr:cxnSp macro="">
      <xdr:nvCxnSpPr>
        <xdr:cNvPr id="1045" name="AutoShape 21"/>
        <xdr:cNvCxnSpPr>
          <a:cxnSpLocks noChangeShapeType="1"/>
        </xdr:cNvCxnSpPr>
      </xdr:nvCxnSpPr>
      <xdr:spPr bwMode="auto">
        <a:xfrm>
          <a:off x="2667000" y="7572375"/>
          <a:ext cx="390525" cy="1285875"/>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5</xdr:col>
      <xdr:colOff>257175</xdr:colOff>
      <xdr:row>23</xdr:row>
      <xdr:rowOff>266700</xdr:rowOff>
    </xdr:from>
    <xdr:to>
      <xdr:col>5</xdr:col>
      <xdr:colOff>504825</xdr:colOff>
      <xdr:row>23</xdr:row>
      <xdr:rowOff>276225</xdr:rowOff>
    </xdr:to>
    <xdr:cxnSp macro="">
      <xdr:nvCxnSpPr>
        <xdr:cNvPr id="1046" name="AutoShape 22"/>
        <xdr:cNvCxnSpPr>
          <a:cxnSpLocks noChangeShapeType="1"/>
        </xdr:cNvCxnSpPr>
      </xdr:nvCxnSpPr>
      <xdr:spPr bwMode="auto">
        <a:xfrm flipV="1">
          <a:off x="5057775" y="7562850"/>
          <a:ext cx="247650" cy="9525"/>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3</xdr:col>
      <xdr:colOff>28575</xdr:colOff>
      <xdr:row>14</xdr:row>
      <xdr:rowOff>219075</xdr:rowOff>
    </xdr:from>
    <xdr:to>
      <xdr:col>3</xdr:col>
      <xdr:colOff>533400</xdr:colOff>
      <xdr:row>15</xdr:row>
      <xdr:rowOff>161925</xdr:rowOff>
    </xdr:to>
    <xdr:sp macro="" textlink="">
      <xdr:nvSpPr>
        <xdr:cNvPr id="1047" name="Text Box 23"/>
        <xdr:cNvSpPr txBox="1">
          <a:spLocks noChangeArrowheads="1"/>
        </xdr:cNvSpPr>
      </xdr:nvSpPr>
      <xdr:spPr bwMode="auto">
        <a:xfrm>
          <a:off x="2667000" y="5324475"/>
          <a:ext cx="50482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fr-FR" sz="1000" b="0" i="0" u="none" strike="noStrike" baseline="0">
              <a:solidFill>
                <a:srgbClr val="00B050"/>
              </a:solidFill>
              <a:latin typeface="Calibri"/>
              <a:cs typeface="Calibri"/>
            </a:rPr>
            <a:t>OUI</a:t>
          </a:r>
        </a:p>
        <a:p>
          <a:pPr algn="l" rtl="0">
            <a:defRPr sz="1000"/>
          </a:pPr>
          <a:endParaRPr lang="fr-FR"/>
        </a:p>
      </xdr:txBody>
    </xdr:sp>
    <xdr:clientData/>
  </xdr:twoCellAnchor>
  <xdr:twoCellAnchor>
    <xdr:from>
      <xdr:col>2</xdr:col>
      <xdr:colOff>114300</xdr:colOff>
      <xdr:row>18</xdr:row>
      <xdr:rowOff>19050</xdr:rowOff>
    </xdr:from>
    <xdr:to>
      <xdr:col>2</xdr:col>
      <xdr:colOff>114300</xdr:colOff>
      <xdr:row>22</xdr:row>
      <xdr:rowOff>333375</xdr:rowOff>
    </xdr:to>
    <xdr:cxnSp macro="">
      <xdr:nvCxnSpPr>
        <xdr:cNvPr id="1048" name="AutoShape 24"/>
        <xdr:cNvCxnSpPr>
          <a:cxnSpLocks noChangeShapeType="1"/>
        </xdr:cNvCxnSpPr>
      </xdr:nvCxnSpPr>
      <xdr:spPr bwMode="auto">
        <a:xfrm>
          <a:off x="1990725" y="6029325"/>
          <a:ext cx="0" cy="1076325"/>
        </a:xfrm>
        <a:prstGeom prst="straightConnector1">
          <a:avLst/>
        </a:prstGeom>
        <a:noFill/>
        <a:ln w="952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2</xdr:col>
      <xdr:colOff>104775</xdr:colOff>
      <xdr:row>18</xdr:row>
      <xdr:rowOff>85725</xdr:rowOff>
    </xdr:from>
    <xdr:to>
      <xdr:col>2</xdr:col>
      <xdr:colOff>466725</xdr:colOff>
      <xdr:row>19</xdr:row>
      <xdr:rowOff>95250</xdr:rowOff>
    </xdr:to>
    <xdr:sp macro="" textlink="">
      <xdr:nvSpPr>
        <xdr:cNvPr id="1049" name="Text Box 25"/>
        <xdr:cNvSpPr txBox="1">
          <a:spLocks noChangeArrowheads="1"/>
        </xdr:cNvSpPr>
      </xdr:nvSpPr>
      <xdr:spPr bwMode="auto">
        <a:xfrm>
          <a:off x="1981200" y="6096000"/>
          <a:ext cx="361950"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fr-FR" sz="1000" b="0" i="0" u="none" strike="noStrike" baseline="0">
              <a:solidFill>
                <a:srgbClr val="FF0000"/>
              </a:solidFill>
              <a:latin typeface="Calibri"/>
              <a:cs typeface="Calibri"/>
            </a:rPr>
            <a:t>NON</a:t>
          </a:r>
        </a:p>
        <a:p>
          <a:pPr algn="l" rtl="0">
            <a:defRPr sz="1000"/>
          </a:pPr>
          <a:endParaRPr lang="fr-FR"/>
        </a:p>
      </xdr:txBody>
    </xdr:sp>
    <xdr:clientData/>
  </xdr:twoCellAnchor>
  <xdr:twoCellAnchor>
    <xdr:from>
      <xdr:col>6</xdr:col>
      <xdr:colOff>409575</xdr:colOff>
      <xdr:row>21</xdr:row>
      <xdr:rowOff>171450</xdr:rowOff>
    </xdr:from>
    <xdr:to>
      <xdr:col>7</xdr:col>
      <xdr:colOff>200025</xdr:colOff>
      <xdr:row>23</xdr:row>
      <xdr:rowOff>266700</xdr:rowOff>
    </xdr:to>
    <xdr:cxnSp macro="">
      <xdr:nvCxnSpPr>
        <xdr:cNvPr id="1050" name="AutoShape 26"/>
        <xdr:cNvCxnSpPr>
          <a:cxnSpLocks noChangeShapeType="1"/>
        </xdr:cNvCxnSpPr>
      </xdr:nvCxnSpPr>
      <xdr:spPr bwMode="auto">
        <a:xfrm flipV="1">
          <a:off x="6657975" y="6753225"/>
          <a:ext cx="552450" cy="809625"/>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6</xdr:col>
      <xdr:colOff>409575</xdr:colOff>
      <xdr:row>23</xdr:row>
      <xdr:rowOff>76200</xdr:rowOff>
    </xdr:from>
    <xdr:to>
      <xdr:col>7</xdr:col>
      <xdr:colOff>190500</xdr:colOff>
      <xdr:row>23</xdr:row>
      <xdr:rowOff>266700</xdr:rowOff>
    </xdr:to>
    <xdr:cxnSp macro="">
      <xdr:nvCxnSpPr>
        <xdr:cNvPr id="1051" name="AutoShape 27"/>
        <xdr:cNvCxnSpPr>
          <a:cxnSpLocks noChangeShapeType="1"/>
        </xdr:cNvCxnSpPr>
      </xdr:nvCxnSpPr>
      <xdr:spPr bwMode="auto">
        <a:xfrm flipV="1">
          <a:off x="6657975" y="7372350"/>
          <a:ext cx="542925" cy="190500"/>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6</xdr:col>
      <xdr:colOff>409575</xdr:colOff>
      <xdr:row>23</xdr:row>
      <xdr:rowOff>266700</xdr:rowOff>
    </xdr:from>
    <xdr:to>
      <xdr:col>7</xdr:col>
      <xdr:colOff>200025</xdr:colOff>
      <xdr:row>24</xdr:row>
      <xdr:rowOff>161925</xdr:rowOff>
    </xdr:to>
    <xdr:cxnSp macro="">
      <xdr:nvCxnSpPr>
        <xdr:cNvPr id="1052" name="AutoShape 28"/>
        <xdr:cNvCxnSpPr>
          <a:cxnSpLocks noChangeShapeType="1"/>
        </xdr:cNvCxnSpPr>
      </xdr:nvCxnSpPr>
      <xdr:spPr bwMode="auto">
        <a:xfrm>
          <a:off x="6657975" y="7562850"/>
          <a:ext cx="552450" cy="419100"/>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6</xdr:col>
      <xdr:colOff>409575</xdr:colOff>
      <xdr:row>26</xdr:row>
      <xdr:rowOff>57150</xdr:rowOff>
    </xdr:from>
    <xdr:to>
      <xdr:col>7</xdr:col>
      <xdr:colOff>200025</xdr:colOff>
      <xdr:row>28</xdr:row>
      <xdr:rowOff>152400</xdr:rowOff>
    </xdr:to>
    <xdr:cxnSp macro="">
      <xdr:nvCxnSpPr>
        <xdr:cNvPr id="1053" name="AutoShape 29"/>
        <xdr:cNvCxnSpPr>
          <a:cxnSpLocks noChangeShapeType="1"/>
        </xdr:cNvCxnSpPr>
      </xdr:nvCxnSpPr>
      <xdr:spPr bwMode="auto">
        <a:xfrm flipV="1">
          <a:off x="6657975" y="8591550"/>
          <a:ext cx="552450" cy="476250"/>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6</xdr:col>
      <xdr:colOff>409575</xdr:colOff>
      <xdr:row>28</xdr:row>
      <xdr:rowOff>152400</xdr:rowOff>
    </xdr:from>
    <xdr:to>
      <xdr:col>7</xdr:col>
      <xdr:colOff>190500</xdr:colOff>
      <xdr:row>29</xdr:row>
      <xdr:rowOff>95250</xdr:rowOff>
    </xdr:to>
    <xdr:cxnSp macro="">
      <xdr:nvCxnSpPr>
        <xdr:cNvPr id="1054" name="AutoShape 30"/>
        <xdr:cNvCxnSpPr>
          <a:cxnSpLocks noChangeShapeType="1"/>
        </xdr:cNvCxnSpPr>
      </xdr:nvCxnSpPr>
      <xdr:spPr bwMode="auto">
        <a:xfrm>
          <a:off x="6657975" y="9067800"/>
          <a:ext cx="542925" cy="133350"/>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6</xdr:col>
      <xdr:colOff>409575</xdr:colOff>
      <xdr:row>28</xdr:row>
      <xdr:rowOff>152400</xdr:rowOff>
    </xdr:from>
    <xdr:to>
      <xdr:col>7</xdr:col>
      <xdr:colOff>200025</xdr:colOff>
      <xdr:row>32</xdr:row>
      <xdr:rowOff>142875</xdr:rowOff>
    </xdr:to>
    <xdr:cxnSp macro="">
      <xdr:nvCxnSpPr>
        <xdr:cNvPr id="1055" name="AutoShape 31"/>
        <xdr:cNvCxnSpPr>
          <a:cxnSpLocks noChangeShapeType="1"/>
        </xdr:cNvCxnSpPr>
      </xdr:nvCxnSpPr>
      <xdr:spPr bwMode="auto">
        <a:xfrm>
          <a:off x="6657975" y="9067800"/>
          <a:ext cx="552450" cy="752475"/>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9</xdr:col>
      <xdr:colOff>742950</xdr:colOff>
      <xdr:row>18</xdr:row>
      <xdr:rowOff>66675</xdr:rowOff>
    </xdr:from>
    <xdr:to>
      <xdr:col>10</xdr:col>
      <xdr:colOff>400050</xdr:colOff>
      <xdr:row>21</xdr:row>
      <xdr:rowOff>171450</xdr:rowOff>
    </xdr:to>
    <xdr:cxnSp macro="">
      <xdr:nvCxnSpPr>
        <xdr:cNvPr id="1056" name="AutoShape 32"/>
        <xdr:cNvCxnSpPr>
          <a:cxnSpLocks noChangeShapeType="1"/>
        </xdr:cNvCxnSpPr>
      </xdr:nvCxnSpPr>
      <xdr:spPr bwMode="auto">
        <a:xfrm flipV="1">
          <a:off x="9277350" y="6076950"/>
          <a:ext cx="419100" cy="676275"/>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9</xdr:col>
      <xdr:colOff>742950</xdr:colOff>
      <xdr:row>23</xdr:row>
      <xdr:rowOff>76200</xdr:rowOff>
    </xdr:from>
    <xdr:to>
      <xdr:col>10</xdr:col>
      <xdr:colOff>400050</xdr:colOff>
      <xdr:row>24</xdr:row>
      <xdr:rowOff>76200</xdr:rowOff>
    </xdr:to>
    <xdr:cxnSp macro="">
      <xdr:nvCxnSpPr>
        <xdr:cNvPr id="1057" name="AutoShape 33"/>
        <xdr:cNvCxnSpPr>
          <a:cxnSpLocks noChangeShapeType="1"/>
        </xdr:cNvCxnSpPr>
      </xdr:nvCxnSpPr>
      <xdr:spPr bwMode="auto">
        <a:xfrm>
          <a:off x="9277350" y="7372350"/>
          <a:ext cx="419100" cy="523875"/>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9</xdr:col>
      <xdr:colOff>742950</xdr:colOff>
      <xdr:row>24</xdr:row>
      <xdr:rowOff>76200</xdr:rowOff>
    </xdr:from>
    <xdr:to>
      <xdr:col>10</xdr:col>
      <xdr:colOff>361950</xdr:colOff>
      <xdr:row>24</xdr:row>
      <xdr:rowOff>161925</xdr:rowOff>
    </xdr:to>
    <xdr:cxnSp macro="">
      <xdr:nvCxnSpPr>
        <xdr:cNvPr id="1058" name="AutoShape 34"/>
        <xdr:cNvCxnSpPr>
          <a:cxnSpLocks noChangeShapeType="1"/>
        </xdr:cNvCxnSpPr>
      </xdr:nvCxnSpPr>
      <xdr:spPr bwMode="auto">
        <a:xfrm flipV="1">
          <a:off x="9277350" y="7896225"/>
          <a:ext cx="381000" cy="85725"/>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9</xdr:col>
      <xdr:colOff>742950</xdr:colOff>
      <xdr:row>29</xdr:row>
      <xdr:rowOff>95250</xdr:rowOff>
    </xdr:from>
    <xdr:to>
      <xdr:col>10</xdr:col>
      <xdr:colOff>409575</xdr:colOff>
      <xdr:row>31</xdr:row>
      <xdr:rowOff>152400</xdr:rowOff>
    </xdr:to>
    <xdr:cxnSp macro="">
      <xdr:nvCxnSpPr>
        <xdr:cNvPr id="1060" name="AutoShape 36"/>
        <xdr:cNvCxnSpPr>
          <a:cxnSpLocks noChangeShapeType="1"/>
        </xdr:cNvCxnSpPr>
      </xdr:nvCxnSpPr>
      <xdr:spPr bwMode="auto">
        <a:xfrm>
          <a:off x="9277350" y="9201150"/>
          <a:ext cx="428625" cy="438150"/>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9</xdr:col>
      <xdr:colOff>742950</xdr:colOff>
      <xdr:row>31</xdr:row>
      <xdr:rowOff>152400</xdr:rowOff>
    </xdr:from>
    <xdr:to>
      <xdr:col>10</xdr:col>
      <xdr:colOff>409575</xdr:colOff>
      <xdr:row>32</xdr:row>
      <xdr:rowOff>142875</xdr:rowOff>
    </xdr:to>
    <xdr:cxnSp macro="">
      <xdr:nvCxnSpPr>
        <xdr:cNvPr id="1061" name="AutoShape 37"/>
        <xdr:cNvCxnSpPr>
          <a:cxnSpLocks noChangeShapeType="1"/>
        </xdr:cNvCxnSpPr>
      </xdr:nvCxnSpPr>
      <xdr:spPr bwMode="auto">
        <a:xfrm flipV="1">
          <a:off x="9277350" y="9639300"/>
          <a:ext cx="428625" cy="180975"/>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5</xdr:col>
      <xdr:colOff>257175</xdr:colOff>
      <xdr:row>27</xdr:row>
      <xdr:rowOff>133350</xdr:rowOff>
    </xdr:from>
    <xdr:to>
      <xdr:col>5</xdr:col>
      <xdr:colOff>504825</xdr:colOff>
      <xdr:row>28</xdr:row>
      <xdr:rowOff>152400</xdr:rowOff>
    </xdr:to>
    <xdr:cxnSp macro="">
      <xdr:nvCxnSpPr>
        <xdr:cNvPr id="1062" name="AutoShape 38"/>
        <xdr:cNvCxnSpPr>
          <a:cxnSpLocks noChangeShapeType="1"/>
        </xdr:cNvCxnSpPr>
      </xdr:nvCxnSpPr>
      <xdr:spPr bwMode="auto">
        <a:xfrm>
          <a:off x="5057775" y="8858250"/>
          <a:ext cx="247650" cy="209550"/>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9</xdr:col>
      <xdr:colOff>742950</xdr:colOff>
      <xdr:row>24</xdr:row>
      <xdr:rowOff>85725</xdr:rowOff>
    </xdr:from>
    <xdr:to>
      <xdr:col>10</xdr:col>
      <xdr:colOff>400050</xdr:colOff>
      <xdr:row>26</xdr:row>
      <xdr:rowOff>47625</xdr:rowOff>
    </xdr:to>
    <xdr:cxnSp macro="">
      <xdr:nvCxnSpPr>
        <xdr:cNvPr id="63" name="AutoShape 32"/>
        <xdr:cNvCxnSpPr>
          <a:cxnSpLocks noChangeShapeType="1"/>
        </xdr:cNvCxnSpPr>
      </xdr:nvCxnSpPr>
      <xdr:spPr bwMode="auto">
        <a:xfrm flipV="1">
          <a:off x="9277350" y="7029450"/>
          <a:ext cx="419100" cy="676275"/>
        </a:xfrm>
        <a:prstGeom prst="bentConnector3">
          <a:avLst>
            <a:gd name="adj1" fmla="val 50000"/>
          </a:avLst>
        </a:prstGeom>
        <a:noFill/>
        <a:ln w="9525">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2</xdr:col>
      <xdr:colOff>695326</xdr:colOff>
      <xdr:row>2</xdr:row>
      <xdr:rowOff>66675</xdr:rowOff>
    </xdr:from>
    <xdr:to>
      <xdr:col>9</xdr:col>
      <xdr:colOff>666751</xdr:colOff>
      <xdr:row>6</xdr:row>
      <xdr:rowOff>571500</xdr:rowOff>
    </xdr:to>
    <xdr:grpSp>
      <xdr:nvGrpSpPr>
        <xdr:cNvPr id="41" name="Groupe 40"/>
        <xdr:cNvGrpSpPr/>
      </xdr:nvGrpSpPr>
      <xdr:grpSpPr>
        <a:xfrm>
          <a:off x="2571751" y="514350"/>
          <a:ext cx="6629400" cy="1343025"/>
          <a:chOff x="0" y="0"/>
          <a:chExt cx="5862679" cy="1311965"/>
        </a:xfrm>
      </xdr:grpSpPr>
      <xdr:pic>
        <xdr:nvPicPr>
          <xdr:cNvPr id="42" name="Image 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6584" y="190831"/>
            <a:ext cx="1386095" cy="946205"/>
          </a:xfrm>
          <a:prstGeom prst="rect">
            <a:avLst/>
          </a:prstGeom>
        </xdr:spPr>
      </xdr:pic>
      <xdr:pic>
        <xdr:nvPicPr>
          <xdr:cNvPr id="43" name="Image 42" descr="Description : Description : logo interre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6264" y="230588"/>
            <a:ext cx="2067339" cy="866693"/>
          </a:xfrm>
          <a:prstGeom prst="rect">
            <a:avLst/>
          </a:prstGeom>
          <a:noFill/>
          <a:ln>
            <a:noFill/>
          </a:ln>
        </xdr:spPr>
      </xdr:pic>
      <xdr:pic>
        <xdr:nvPicPr>
          <xdr:cNvPr id="44" name="Image 43" descr="logoregion"/>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0" y="0"/>
            <a:ext cx="1275355" cy="131196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561975</xdr:colOff>
      <xdr:row>2</xdr:row>
      <xdr:rowOff>9526</xdr:rowOff>
    </xdr:from>
    <xdr:to>
      <xdr:col>13</xdr:col>
      <xdr:colOff>504825</xdr:colOff>
      <xdr:row>4</xdr:row>
      <xdr:rowOff>123826</xdr:rowOff>
    </xdr:to>
    <xdr:grpSp>
      <xdr:nvGrpSpPr>
        <xdr:cNvPr id="3" name="Groupe 2"/>
        <xdr:cNvGrpSpPr/>
      </xdr:nvGrpSpPr>
      <xdr:grpSpPr>
        <a:xfrm>
          <a:off x="1790700" y="1038226"/>
          <a:ext cx="9267825" cy="1790700"/>
          <a:chOff x="0" y="0"/>
          <a:chExt cx="5862679" cy="1311965"/>
        </a:xfrm>
      </xdr:grpSpPr>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6584" y="190831"/>
            <a:ext cx="1386095" cy="946205"/>
          </a:xfrm>
          <a:prstGeom prst="rect">
            <a:avLst/>
          </a:prstGeom>
        </xdr:spPr>
      </xdr:pic>
      <xdr:pic>
        <xdr:nvPicPr>
          <xdr:cNvPr id="5" name="Image 4" descr="Description : Description : logo interre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6264" y="230588"/>
            <a:ext cx="2067339" cy="866692"/>
          </a:xfrm>
          <a:prstGeom prst="rect">
            <a:avLst/>
          </a:prstGeom>
          <a:noFill/>
          <a:ln>
            <a:noFill/>
          </a:ln>
        </xdr:spPr>
      </xdr:pic>
      <xdr:pic>
        <xdr:nvPicPr>
          <xdr:cNvPr id="6" name="Image 5" descr="logoregion"/>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0" y="0"/>
            <a:ext cx="1275355" cy="1311965"/>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1847849</xdr:colOff>
      <xdr:row>4</xdr:row>
      <xdr:rowOff>38100</xdr:rowOff>
    </xdr:from>
    <xdr:to>
      <xdr:col>9</xdr:col>
      <xdr:colOff>676274</xdr:colOff>
      <xdr:row>8</xdr:row>
      <xdr:rowOff>495300</xdr:rowOff>
    </xdr:to>
    <xdr:grpSp>
      <xdr:nvGrpSpPr>
        <xdr:cNvPr id="3" name="Groupe 2"/>
        <xdr:cNvGrpSpPr/>
      </xdr:nvGrpSpPr>
      <xdr:grpSpPr>
        <a:xfrm>
          <a:off x="4210049" y="876300"/>
          <a:ext cx="5305425" cy="1219200"/>
          <a:chOff x="0" y="0"/>
          <a:chExt cx="5971429" cy="1311965"/>
        </a:xfrm>
      </xdr:grpSpPr>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6584" y="190831"/>
            <a:ext cx="1494845" cy="946205"/>
          </a:xfrm>
          <a:prstGeom prst="rect">
            <a:avLst/>
          </a:prstGeom>
        </xdr:spPr>
      </xdr:pic>
      <xdr:pic>
        <xdr:nvPicPr>
          <xdr:cNvPr id="6" name="Image 5" descr="Description : Description : logo interre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16264" y="230588"/>
            <a:ext cx="2067339" cy="866692"/>
          </a:xfrm>
          <a:prstGeom prst="rect">
            <a:avLst/>
          </a:prstGeom>
          <a:noFill/>
          <a:ln>
            <a:noFill/>
          </a:ln>
        </xdr:spPr>
      </xdr:pic>
      <xdr:pic>
        <xdr:nvPicPr>
          <xdr:cNvPr id="7" name="Image 6" descr="logoregion"/>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0" y="0"/>
            <a:ext cx="1391478" cy="1311965"/>
          </a:xfrm>
          <a:prstGeom prst="rect">
            <a:avLst/>
          </a:prstGeom>
          <a:noFill/>
          <a:ln w="9525">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1</xdr:row>
      <xdr:rowOff>781050</xdr:rowOff>
    </xdr:from>
    <xdr:to>
      <xdr:col>12</xdr:col>
      <xdr:colOff>457200</xdr:colOff>
      <xdr:row>3</xdr:row>
      <xdr:rowOff>371475</xdr:rowOff>
    </xdr:to>
    <xdr:grpSp>
      <xdr:nvGrpSpPr>
        <xdr:cNvPr id="3" name="Groupe 2"/>
        <xdr:cNvGrpSpPr/>
      </xdr:nvGrpSpPr>
      <xdr:grpSpPr>
        <a:xfrm>
          <a:off x="3638550" y="971550"/>
          <a:ext cx="6677025" cy="1266825"/>
          <a:chOff x="0" y="0"/>
          <a:chExt cx="5862679" cy="1311965"/>
        </a:xfrm>
      </xdr:grpSpPr>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6584" y="190831"/>
            <a:ext cx="1386095" cy="946205"/>
          </a:xfrm>
          <a:prstGeom prst="rect">
            <a:avLst/>
          </a:prstGeom>
        </xdr:spPr>
      </xdr:pic>
      <xdr:pic>
        <xdr:nvPicPr>
          <xdr:cNvPr id="5" name="Image 4" descr="Description : Description : logo interre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6264" y="230588"/>
            <a:ext cx="2067339" cy="866692"/>
          </a:xfrm>
          <a:prstGeom prst="rect">
            <a:avLst/>
          </a:prstGeom>
          <a:noFill/>
          <a:ln>
            <a:noFill/>
          </a:ln>
        </xdr:spPr>
      </xdr:pic>
      <xdr:pic>
        <xdr:nvPicPr>
          <xdr:cNvPr id="6" name="Image 5" descr="logoregion"/>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0" y="0"/>
            <a:ext cx="1275355" cy="1311965"/>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77"/>
  <sheetViews>
    <sheetView showGridLines="0" zoomScaleNormal="100" workbookViewId="0">
      <selection activeCell="B7" sqref="B7"/>
    </sheetView>
  </sheetViews>
  <sheetFormatPr baseColWidth="10" defaultRowHeight="15" x14ac:dyDescent="0.25"/>
  <cols>
    <col min="1" max="1" width="11.42578125" style="1"/>
    <col min="2" max="2" width="16.7109375" style="1" customWidth="1"/>
    <col min="3" max="3" width="11.42578125" style="1"/>
    <col min="4" max="4" width="21" style="1" customWidth="1"/>
    <col min="5" max="5" width="11.42578125" style="1"/>
    <col min="6" max="6" width="21.7109375" style="1" customWidth="1"/>
    <col min="7" max="16384" width="11.42578125" style="1"/>
  </cols>
  <sheetData>
    <row r="2" spans="1:15" ht="20.25" customHeight="1" x14ac:dyDescent="0.25">
      <c r="A2" s="154" t="s">
        <v>114</v>
      </c>
      <c r="B2" s="154"/>
      <c r="C2" s="154"/>
      <c r="D2" s="154"/>
      <c r="E2" s="154"/>
      <c r="F2" s="154"/>
      <c r="G2" s="154"/>
      <c r="H2" s="154"/>
      <c r="I2" s="154"/>
      <c r="J2" s="154"/>
      <c r="K2" s="154"/>
      <c r="L2" s="154"/>
      <c r="M2" s="154"/>
    </row>
    <row r="3" spans="1:15" ht="21" x14ac:dyDescent="0.35">
      <c r="D3" s="28"/>
      <c r="E3" s="28"/>
      <c r="F3" s="28"/>
      <c r="G3" s="28"/>
      <c r="H3" s="28"/>
    </row>
    <row r="4" spans="1:15" s="16" customFormat="1" x14ac:dyDescent="0.25">
      <c r="H4" s="17"/>
    </row>
    <row r="5" spans="1:15" s="16" customFormat="1" x14ac:dyDescent="0.25">
      <c r="H5" s="17"/>
    </row>
    <row r="6" spans="1:15" s="16" customFormat="1" x14ac:dyDescent="0.25">
      <c r="H6" s="17"/>
    </row>
    <row r="7" spans="1:15" s="16" customFormat="1" ht="66" customHeight="1" x14ac:dyDescent="0.25">
      <c r="A7" s="18"/>
      <c r="B7" s="18"/>
      <c r="C7" s="158" t="s">
        <v>50</v>
      </c>
      <c r="D7" s="158"/>
      <c r="E7" s="158"/>
      <c r="F7" s="158"/>
      <c r="G7" s="158"/>
      <c r="H7" s="158"/>
      <c r="I7" s="158"/>
      <c r="J7" s="158"/>
      <c r="K7" s="158"/>
      <c r="L7" s="29"/>
      <c r="M7" s="29"/>
      <c r="N7" s="29"/>
      <c r="O7" s="29"/>
    </row>
    <row r="8" spans="1:15" s="16" customFormat="1" ht="33" customHeight="1" x14ac:dyDescent="0.25">
      <c r="A8" s="18"/>
      <c r="B8" s="18"/>
      <c r="C8" s="158"/>
      <c r="D8" s="158"/>
      <c r="E8" s="158"/>
      <c r="F8" s="158"/>
      <c r="G8" s="158"/>
      <c r="H8" s="158"/>
      <c r="I8" s="158"/>
      <c r="J8" s="158"/>
      <c r="K8" s="158"/>
      <c r="L8" s="29"/>
      <c r="M8" s="29"/>
      <c r="N8" s="29"/>
      <c r="O8" s="29"/>
    </row>
    <row r="9" spans="1:15" s="16" customFormat="1" ht="33" customHeight="1" x14ac:dyDescent="0.25">
      <c r="A9" s="18"/>
      <c r="B9" s="18"/>
      <c r="C9" s="155" t="s">
        <v>73</v>
      </c>
      <c r="D9" s="156"/>
      <c r="E9" s="156"/>
      <c r="F9" s="156"/>
      <c r="G9" s="156"/>
      <c r="H9" s="156"/>
      <c r="I9" s="156"/>
      <c r="J9" s="156"/>
      <c r="K9" s="157"/>
      <c r="L9" s="29"/>
      <c r="M9" s="29"/>
      <c r="N9" s="29"/>
      <c r="O9" s="29"/>
    </row>
    <row r="10" spans="1:15" s="16" customFormat="1" ht="33" customHeight="1" x14ac:dyDescent="0.25">
      <c r="A10" s="18"/>
      <c r="B10" s="18"/>
      <c r="C10" s="30"/>
      <c r="D10" s="30"/>
      <c r="E10" s="30"/>
      <c r="F10" s="30"/>
      <c r="G10" s="30"/>
      <c r="H10" s="30"/>
      <c r="I10" s="29"/>
      <c r="J10" s="29"/>
      <c r="K10" s="29"/>
      <c r="L10" s="29"/>
      <c r="M10" s="29"/>
      <c r="N10" s="29"/>
      <c r="O10" s="29"/>
    </row>
    <row r="11" spans="1:15" s="3" customFormat="1" ht="40.5" customHeight="1" x14ac:dyDescent="0.3">
      <c r="B11" s="163" t="s">
        <v>58</v>
      </c>
      <c r="C11" s="163"/>
      <c r="D11" s="163"/>
      <c r="E11" s="163"/>
      <c r="F11" s="163"/>
      <c r="G11" s="163"/>
      <c r="H11" s="163"/>
      <c r="I11" s="163"/>
      <c r="J11" s="163"/>
      <c r="K11" s="163"/>
    </row>
    <row r="12" spans="1:15" s="4" customFormat="1" ht="18.75" x14ac:dyDescent="0.3">
      <c r="B12" s="4" t="s">
        <v>65</v>
      </c>
    </row>
    <row r="13" spans="1:15" s="4" customFormat="1" ht="18.75" x14ac:dyDescent="0.3"/>
    <row r="14" spans="1:15" s="4" customFormat="1" ht="18.75" x14ac:dyDescent="0.3"/>
    <row r="15" spans="1:15" s="4" customFormat="1" ht="18.75" x14ac:dyDescent="0.3"/>
    <row r="16" spans="1:15" s="4" customFormat="1" ht="18.75" x14ac:dyDescent="0.3"/>
    <row r="17" spans="2:10" s="4" customFormat="1" ht="18.75" x14ac:dyDescent="0.3"/>
    <row r="23" spans="2:10" ht="41.25" customHeight="1" x14ac:dyDescent="0.25">
      <c r="B23" s="2"/>
      <c r="C23" s="162"/>
      <c r="D23" s="162"/>
      <c r="E23" s="162"/>
      <c r="F23" s="162"/>
      <c r="G23" s="162"/>
      <c r="H23" s="162"/>
      <c r="I23" s="162"/>
      <c r="J23" s="162"/>
    </row>
    <row r="24" spans="2:10" ht="41.25" customHeight="1" x14ac:dyDescent="0.25">
      <c r="B24" s="2"/>
      <c r="C24" s="162"/>
      <c r="D24" s="162"/>
      <c r="E24" s="162"/>
      <c r="F24" s="162"/>
      <c r="G24" s="162"/>
      <c r="H24" s="162"/>
      <c r="I24" s="162"/>
      <c r="J24" s="162"/>
    </row>
    <row r="25" spans="2:10" ht="41.25" customHeight="1" x14ac:dyDescent="0.25">
      <c r="B25" s="2"/>
      <c r="C25" s="31"/>
      <c r="D25" s="31"/>
      <c r="E25" s="31"/>
      <c r="F25" s="31"/>
      <c r="G25" s="31"/>
      <c r="H25" s="31"/>
      <c r="I25" s="31"/>
      <c r="J25" s="31"/>
    </row>
    <row r="35" spans="2:15" s="14" customFormat="1" ht="29.25" customHeight="1" x14ac:dyDescent="0.25">
      <c r="B35" s="13" t="s">
        <v>54</v>
      </c>
    </row>
    <row r="36" spans="2:15" s="5" customFormat="1" ht="43.5" customHeight="1" x14ac:dyDescent="0.25">
      <c r="C36" s="152" t="s">
        <v>55</v>
      </c>
      <c r="D36" s="152"/>
      <c r="E36" s="152"/>
      <c r="F36" s="152"/>
      <c r="G36" s="152"/>
      <c r="H36" s="152"/>
      <c r="I36" s="152"/>
      <c r="J36" s="152"/>
      <c r="K36" s="152"/>
      <c r="L36" s="152"/>
      <c r="M36" s="7"/>
    </row>
    <row r="37" spans="2:15" s="4" customFormat="1" ht="22.5" customHeight="1" x14ac:dyDescent="0.3">
      <c r="C37" s="160" t="s">
        <v>74</v>
      </c>
      <c r="D37" s="160"/>
      <c r="E37" s="160"/>
      <c r="F37" s="160"/>
      <c r="G37" s="160"/>
      <c r="H37" s="160"/>
      <c r="I37" s="160"/>
      <c r="J37" s="160"/>
      <c r="K37" s="160"/>
    </row>
    <row r="38" spans="2:15" s="4" customFormat="1" ht="18.75" x14ac:dyDescent="0.3">
      <c r="C38" s="10"/>
      <c r="D38" s="10"/>
      <c r="E38" s="10"/>
      <c r="F38" s="10"/>
      <c r="G38" s="10"/>
      <c r="H38" s="10"/>
      <c r="I38" s="10"/>
      <c r="J38" s="10"/>
      <c r="K38" s="10"/>
    </row>
    <row r="39" spans="2:15" ht="51.75" customHeight="1" x14ac:dyDescent="0.25">
      <c r="C39" s="164" t="s">
        <v>69</v>
      </c>
      <c r="D39" s="164"/>
      <c r="E39" s="164"/>
      <c r="F39" s="164"/>
      <c r="G39" s="164"/>
      <c r="H39" s="164"/>
      <c r="I39" s="164"/>
      <c r="J39" s="164"/>
      <c r="K39" s="164"/>
    </row>
    <row r="40" spans="2:15" ht="52.5" customHeight="1" x14ac:dyDescent="0.25">
      <c r="C40" s="164" t="s">
        <v>77</v>
      </c>
      <c r="D40" s="164"/>
      <c r="E40" s="164"/>
      <c r="F40" s="164"/>
      <c r="G40" s="164"/>
      <c r="H40" s="164"/>
      <c r="I40" s="164"/>
      <c r="J40" s="164"/>
      <c r="K40" s="164"/>
    </row>
    <row r="41" spans="2:15" ht="18.75" customHeight="1" x14ac:dyDescent="0.25">
      <c r="C41" s="164" t="s">
        <v>70</v>
      </c>
      <c r="D41" s="164"/>
      <c r="E41" s="164"/>
      <c r="F41" s="164"/>
      <c r="G41" s="164"/>
      <c r="H41" s="164"/>
      <c r="I41" s="164"/>
      <c r="J41" s="164"/>
      <c r="K41" s="164"/>
    </row>
    <row r="42" spans="2:15" s="135" customFormat="1" ht="18.75" customHeight="1" x14ac:dyDescent="0.25">
      <c r="C42" s="136"/>
      <c r="D42" s="136"/>
      <c r="E42" s="136"/>
      <c r="F42" s="136"/>
      <c r="G42" s="136"/>
      <c r="H42" s="136"/>
      <c r="I42" s="136"/>
      <c r="J42" s="136"/>
      <c r="K42" s="136"/>
    </row>
    <row r="43" spans="2:15" s="11" customFormat="1" ht="18.75" x14ac:dyDescent="0.3">
      <c r="B43" s="137" t="s">
        <v>99</v>
      </c>
      <c r="C43" s="137"/>
      <c r="D43" s="137"/>
      <c r="E43" s="137"/>
      <c r="F43" s="137"/>
      <c r="G43" s="137"/>
      <c r="H43" s="137"/>
      <c r="I43" s="137"/>
      <c r="J43" s="137"/>
      <c r="K43" s="137"/>
      <c r="L43" s="137"/>
      <c r="M43" s="137"/>
      <c r="N43" s="137"/>
      <c r="O43" s="137"/>
    </row>
    <row r="44" spans="2:15" s="4" customFormat="1" ht="34.5" customHeight="1" x14ac:dyDescent="0.3">
      <c r="B44" s="159" t="s">
        <v>61</v>
      </c>
      <c r="C44" s="159"/>
      <c r="D44" s="159"/>
      <c r="E44" s="159"/>
      <c r="F44" s="159"/>
      <c r="G44" s="159"/>
      <c r="H44" s="159"/>
      <c r="I44" s="159"/>
      <c r="J44" s="159"/>
      <c r="K44" s="159"/>
      <c r="L44" s="159"/>
    </row>
    <row r="45" spans="2:15" s="5" customFormat="1" ht="21" customHeight="1" x14ac:dyDescent="0.25">
      <c r="C45" s="6" t="s">
        <v>53</v>
      </c>
    </row>
    <row r="46" spans="2:15" s="5" customFormat="1" ht="50.25" customHeight="1" x14ac:dyDescent="0.25">
      <c r="C46" s="152" t="s">
        <v>56</v>
      </c>
      <c r="D46" s="152"/>
      <c r="E46" s="152"/>
      <c r="F46" s="152"/>
      <c r="G46" s="152"/>
      <c r="H46" s="152"/>
      <c r="I46" s="152"/>
      <c r="J46" s="152"/>
      <c r="K46" s="152"/>
      <c r="L46" s="152"/>
    </row>
    <row r="47" spans="2:15" s="5" customFormat="1" ht="16.5" customHeight="1" x14ac:dyDescent="0.25"/>
    <row r="48" spans="2:15" s="5" customFormat="1" ht="16.5" customHeight="1" x14ac:dyDescent="0.25">
      <c r="C48" s="6" t="s">
        <v>62</v>
      </c>
    </row>
    <row r="49" spans="2:14" s="5" customFormat="1" ht="33.75" customHeight="1" x14ac:dyDescent="0.25">
      <c r="C49" s="152" t="s">
        <v>59</v>
      </c>
      <c r="D49" s="152"/>
      <c r="E49" s="152"/>
      <c r="F49" s="152"/>
      <c r="G49" s="152"/>
      <c r="H49" s="152"/>
      <c r="I49" s="152"/>
      <c r="J49" s="152"/>
      <c r="K49" s="152"/>
      <c r="L49" s="152"/>
    </row>
    <row r="50" spans="2:14" s="5" customFormat="1" ht="16.5" customHeight="1" x14ac:dyDescent="0.25"/>
    <row r="51" spans="2:14" s="5" customFormat="1" ht="16.5" customHeight="1" x14ac:dyDescent="0.25">
      <c r="C51" s="6" t="s">
        <v>51</v>
      </c>
      <c r="N51" s="9"/>
    </row>
    <row r="52" spans="2:14" s="5" customFormat="1" ht="71.25" customHeight="1" x14ac:dyDescent="0.25">
      <c r="C52" s="152" t="s">
        <v>66</v>
      </c>
      <c r="D52" s="152"/>
      <c r="E52" s="152"/>
      <c r="F52" s="152"/>
      <c r="G52" s="152"/>
      <c r="H52" s="152"/>
      <c r="I52" s="152"/>
      <c r="J52" s="152"/>
      <c r="K52" s="152"/>
      <c r="L52" s="152"/>
    </row>
    <row r="53" spans="2:14" s="5" customFormat="1" ht="19.5" customHeight="1" x14ac:dyDescent="0.25">
      <c r="C53" s="6" t="s">
        <v>103</v>
      </c>
      <c r="D53" s="128"/>
      <c r="E53" s="128"/>
      <c r="F53" s="128"/>
      <c r="G53" s="128"/>
      <c r="H53" s="128"/>
      <c r="I53" s="128"/>
      <c r="J53" s="128"/>
      <c r="K53" s="128"/>
      <c r="L53" s="128"/>
    </row>
    <row r="54" spans="2:14" s="5" customFormat="1" ht="36" customHeight="1" x14ac:dyDescent="0.25">
      <c r="C54" s="152" t="s">
        <v>105</v>
      </c>
      <c r="D54" s="152"/>
      <c r="E54" s="152"/>
      <c r="F54" s="152"/>
      <c r="G54" s="152"/>
      <c r="H54" s="152"/>
      <c r="I54" s="152"/>
      <c r="J54" s="152"/>
      <c r="K54" s="152"/>
      <c r="L54" s="152"/>
    </row>
    <row r="55" spans="2:14" s="5" customFormat="1" ht="16.5" customHeight="1" x14ac:dyDescent="0.25"/>
    <row r="56" spans="2:14" s="5" customFormat="1" ht="26.25" customHeight="1" x14ac:dyDescent="0.25">
      <c r="B56" s="12"/>
      <c r="C56" s="152" t="s">
        <v>57</v>
      </c>
      <c r="D56" s="152"/>
      <c r="E56" s="152"/>
      <c r="F56" s="152"/>
      <c r="G56" s="152"/>
      <c r="H56" s="152"/>
      <c r="I56" s="152"/>
      <c r="J56" s="152"/>
      <c r="K56" s="152"/>
      <c r="L56" s="152"/>
    </row>
    <row r="58" spans="2:14" s="5" customFormat="1" ht="36.75" customHeight="1" x14ac:dyDescent="0.3">
      <c r="B58" s="159" t="s">
        <v>97</v>
      </c>
      <c r="C58" s="159"/>
      <c r="D58" s="159"/>
      <c r="E58" s="159"/>
      <c r="F58" s="159"/>
      <c r="G58" s="159"/>
      <c r="H58" s="159"/>
      <c r="I58" s="159"/>
      <c r="J58" s="159"/>
      <c r="K58" s="159"/>
      <c r="L58" s="159"/>
    </row>
    <row r="59" spans="2:14" s="5" customFormat="1" ht="26.25" customHeight="1" x14ac:dyDescent="0.25">
      <c r="B59" s="12"/>
      <c r="C59" s="6" t="s">
        <v>94</v>
      </c>
      <c r="F59" s="128"/>
      <c r="G59" s="128"/>
      <c r="H59" s="128"/>
      <c r="I59" s="128"/>
      <c r="J59" s="128"/>
      <c r="K59" s="128"/>
      <c r="L59" s="128"/>
    </row>
    <row r="60" spans="2:14" s="5" customFormat="1" ht="35.25" customHeight="1" x14ac:dyDescent="0.25">
      <c r="B60" s="12"/>
      <c r="C60" s="152" t="s">
        <v>95</v>
      </c>
      <c r="D60" s="152"/>
      <c r="E60" s="152"/>
      <c r="F60" s="152"/>
      <c r="G60" s="152"/>
      <c r="H60" s="152"/>
      <c r="I60" s="152"/>
      <c r="J60" s="152"/>
      <c r="K60" s="152"/>
      <c r="L60" s="152"/>
    </row>
    <row r="61" spans="2:14" s="5" customFormat="1" ht="48.75" customHeight="1" x14ac:dyDescent="0.25">
      <c r="B61" s="12"/>
      <c r="C61" s="152" t="s">
        <v>104</v>
      </c>
      <c r="D61" s="152"/>
      <c r="E61" s="152"/>
      <c r="F61" s="152"/>
      <c r="G61" s="152"/>
      <c r="H61" s="152"/>
      <c r="I61" s="152"/>
      <c r="J61" s="152"/>
      <c r="K61" s="152"/>
      <c r="L61" s="152"/>
    </row>
    <row r="62" spans="2:14" s="5" customFormat="1" ht="26.25" customHeight="1" x14ac:dyDescent="0.25">
      <c r="B62" s="12"/>
      <c r="C62" s="6" t="s">
        <v>93</v>
      </c>
      <c r="E62" s="128"/>
      <c r="F62" s="128"/>
      <c r="G62" s="128"/>
      <c r="H62" s="128"/>
      <c r="I62" s="128"/>
      <c r="J62" s="128"/>
      <c r="K62" s="128"/>
      <c r="L62" s="128"/>
    </row>
    <row r="63" spans="2:14" s="5" customFormat="1" ht="33.75" customHeight="1" x14ac:dyDescent="0.25">
      <c r="B63" s="12"/>
      <c r="C63" s="152" t="s">
        <v>107</v>
      </c>
      <c r="D63" s="152"/>
      <c r="E63" s="152"/>
      <c r="F63" s="152"/>
      <c r="G63" s="152"/>
      <c r="H63" s="152"/>
      <c r="I63" s="152"/>
      <c r="J63" s="152"/>
      <c r="K63" s="152"/>
      <c r="L63" s="152"/>
    </row>
    <row r="64" spans="2:14" s="5" customFormat="1" ht="36" customHeight="1" x14ac:dyDescent="0.25">
      <c r="B64" s="12"/>
      <c r="C64" s="152" t="s">
        <v>96</v>
      </c>
      <c r="D64" s="152"/>
      <c r="E64" s="152"/>
      <c r="F64" s="152"/>
      <c r="G64" s="152"/>
      <c r="H64" s="152"/>
      <c r="I64" s="152"/>
      <c r="J64" s="152"/>
      <c r="K64" s="152"/>
      <c r="L64" s="152"/>
    </row>
    <row r="65" spans="2:15" s="5" customFormat="1" ht="42.75" customHeight="1" x14ac:dyDescent="0.25">
      <c r="B65" s="12"/>
      <c r="C65" s="152" t="s">
        <v>108</v>
      </c>
      <c r="D65" s="152"/>
      <c r="E65" s="152"/>
      <c r="F65" s="152"/>
      <c r="G65" s="152"/>
      <c r="H65" s="152"/>
      <c r="I65" s="152"/>
      <c r="J65" s="152"/>
      <c r="K65" s="152"/>
      <c r="L65" s="152"/>
    </row>
    <row r="66" spans="2:15" s="5" customFormat="1" ht="42.75" customHeight="1" x14ac:dyDescent="0.25">
      <c r="B66" s="12"/>
      <c r="C66" s="152" t="s">
        <v>98</v>
      </c>
      <c r="D66" s="152"/>
      <c r="E66" s="152"/>
      <c r="F66" s="152"/>
      <c r="G66" s="152"/>
      <c r="H66" s="152"/>
      <c r="I66" s="152"/>
      <c r="J66" s="152"/>
      <c r="K66" s="152"/>
      <c r="L66" s="152"/>
    </row>
    <row r="67" spans="2:15" s="11" customFormat="1" ht="18.75" x14ac:dyDescent="0.3">
      <c r="B67" s="137" t="s">
        <v>109</v>
      </c>
      <c r="C67" s="137"/>
      <c r="D67" s="137"/>
      <c r="E67" s="137"/>
      <c r="F67" s="137"/>
      <c r="G67" s="137"/>
      <c r="H67" s="137"/>
      <c r="I67" s="137"/>
      <c r="J67" s="137"/>
      <c r="K67" s="137"/>
      <c r="L67" s="137"/>
      <c r="M67" s="137"/>
      <c r="N67" s="137"/>
      <c r="O67" s="137"/>
    </row>
    <row r="68" spans="2:15" s="5" customFormat="1" ht="15.75" customHeight="1" x14ac:dyDescent="0.25">
      <c r="B68" s="12"/>
      <c r="C68" s="15"/>
      <c r="D68" s="15"/>
      <c r="E68" s="15"/>
      <c r="F68" s="15"/>
      <c r="G68" s="15"/>
      <c r="H68" s="15"/>
      <c r="I68" s="15"/>
      <c r="J68" s="15"/>
      <c r="K68" s="15"/>
      <c r="L68" s="15"/>
    </row>
    <row r="69" spans="2:15" s="4" customFormat="1" ht="18.75" x14ac:dyDescent="0.3">
      <c r="B69" s="8" t="s">
        <v>92</v>
      </c>
      <c r="C69" s="8"/>
      <c r="D69" s="8"/>
      <c r="E69" s="8"/>
      <c r="F69" s="8"/>
      <c r="G69" s="8"/>
      <c r="H69" s="8"/>
      <c r="I69" s="8"/>
      <c r="J69" s="8"/>
      <c r="K69" s="8"/>
      <c r="L69" s="8"/>
    </row>
    <row r="70" spans="2:15" s="4" customFormat="1" ht="18.75" x14ac:dyDescent="0.3">
      <c r="B70" s="8"/>
      <c r="C70" s="8"/>
      <c r="D70" s="8"/>
      <c r="E70" s="8"/>
      <c r="F70" s="8"/>
      <c r="G70" s="8"/>
      <c r="H70" s="8"/>
      <c r="I70" s="8"/>
      <c r="J70" s="8"/>
      <c r="K70" s="8"/>
      <c r="L70" s="8"/>
    </row>
    <row r="71" spans="2:15" s="4" customFormat="1" ht="33" customHeight="1" x14ac:dyDescent="0.3">
      <c r="B71" s="8"/>
      <c r="C71" s="152" t="s">
        <v>110</v>
      </c>
      <c r="D71" s="152"/>
      <c r="E71" s="152"/>
      <c r="F71" s="152"/>
      <c r="G71" s="152"/>
      <c r="H71" s="152"/>
      <c r="I71" s="152"/>
      <c r="J71" s="152"/>
      <c r="K71" s="152"/>
      <c r="L71" s="152"/>
    </row>
    <row r="72" spans="2:15" s="5" customFormat="1" ht="20.25" customHeight="1" x14ac:dyDescent="0.25">
      <c r="C72" s="5" t="s">
        <v>68</v>
      </c>
    </row>
    <row r="73" spans="2:15" s="4" customFormat="1" ht="16.5" customHeight="1" x14ac:dyDescent="0.3"/>
    <row r="74" spans="2:15" s="4" customFormat="1" ht="16.5" customHeight="1" x14ac:dyDescent="0.3"/>
    <row r="75" spans="2:15" s="5" customFormat="1" ht="27" customHeight="1" x14ac:dyDescent="0.25">
      <c r="B75" s="161" t="s">
        <v>60</v>
      </c>
      <c r="C75" s="161"/>
      <c r="D75" s="161"/>
      <c r="E75" s="161"/>
      <c r="F75" s="161"/>
      <c r="G75" s="161"/>
      <c r="H75" s="161"/>
      <c r="I75" s="161"/>
      <c r="J75" s="161"/>
      <c r="K75" s="161"/>
      <c r="L75" s="161"/>
    </row>
    <row r="76" spans="2:15" s="4" customFormat="1" ht="28.5" customHeight="1" x14ac:dyDescent="0.3"/>
    <row r="77" spans="2:15" ht="17.25" x14ac:dyDescent="0.25">
      <c r="B77" s="153" t="s">
        <v>100</v>
      </c>
      <c r="C77" s="153"/>
      <c r="D77" s="153"/>
      <c r="E77" s="153"/>
      <c r="F77" s="153"/>
      <c r="G77" s="153"/>
      <c r="H77" s="153"/>
      <c r="I77" s="153"/>
      <c r="J77" s="153"/>
      <c r="K77" s="153"/>
      <c r="L77" s="153"/>
    </row>
  </sheetData>
  <sheetProtection password="983B" sheet="1" objects="1" scenarios="1"/>
  <mergeCells count="27">
    <mergeCell ref="C65:L65"/>
    <mergeCell ref="B58:L58"/>
    <mergeCell ref="C60:L60"/>
    <mergeCell ref="C61:L61"/>
    <mergeCell ref="C63:L63"/>
    <mergeCell ref="C64:L64"/>
    <mergeCell ref="C24:J24"/>
    <mergeCell ref="B11:K11"/>
    <mergeCell ref="C39:K39"/>
    <mergeCell ref="C40:K40"/>
    <mergeCell ref="C41:K41"/>
    <mergeCell ref="C66:L66"/>
    <mergeCell ref="B77:L77"/>
    <mergeCell ref="C54:L54"/>
    <mergeCell ref="C71:L71"/>
    <mergeCell ref="A2:M2"/>
    <mergeCell ref="C9:K9"/>
    <mergeCell ref="C7:K8"/>
    <mergeCell ref="B44:L44"/>
    <mergeCell ref="C52:L52"/>
    <mergeCell ref="C49:L49"/>
    <mergeCell ref="C46:L46"/>
    <mergeCell ref="C36:L36"/>
    <mergeCell ref="C37:K37"/>
    <mergeCell ref="B75:L75"/>
    <mergeCell ref="C56:L56"/>
    <mergeCell ref="C23:J23"/>
  </mergeCells>
  <pageMargins left="0.7" right="0.7" top="0.75" bottom="0.75" header="0.3" footer="0.3"/>
  <pageSetup paperSize="9" scale="4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showGridLines="0" workbookViewId="0">
      <selection activeCell="E11" sqref="E11:O11"/>
    </sheetView>
  </sheetViews>
  <sheetFormatPr baseColWidth="10" defaultRowHeight="12" x14ac:dyDescent="0.25"/>
  <cols>
    <col min="1" max="1" width="6" style="44" bestFit="1" customWidth="1"/>
    <col min="2" max="2" width="12.42578125" style="44" customWidth="1"/>
    <col min="3" max="3" width="13.85546875" style="44" customWidth="1"/>
    <col min="4" max="6" width="12.42578125" style="44" customWidth="1"/>
    <col min="7" max="8" width="13.28515625" style="44" customWidth="1"/>
    <col min="9" max="15" width="12.42578125" style="44" customWidth="1"/>
    <col min="16" max="16" width="0" style="44" hidden="1" customWidth="1"/>
    <col min="17" max="256" width="11.42578125" style="44"/>
    <col min="257" max="257" width="3" style="44" customWidth="1"/>
    <col min="258" max="258" width="15.42578125" style="44" customWidth="1"/>
    <col min="259" max="259" width="17.85546875" style="44" bestFit="1" customWidth="1"/>
    <col min="260" max="260" width="11.140625" style="44" customWidth="1"/>
    <col min="261" max="261" width="14" style="44" bestFit="1" customWidth="1"/>
    <col min="262" max="262" width="17.85546875" style="44" bestFit="1" customWidth="1"/>
    <col min="263" max="264" width="11.42578125" style="44"/>
    <col min="265" max="265" width="23.28515625" style="44" bestFit="1" customWidth="1"/>
    <col min="266" max="266" width="12.140625" style="44" customWidth="1"/>
    <col min="267" max="267" width="12.28515625" style="44" bestFit="1" customWidth="1"/>
    <col min="268" max="268" width="13.85546875" style="44" customWidth="1"/>
    <col min="269" max="269" width="11.42578125" style="44"/>
    <col min="270" max="270" width="12.28515625" style="44" customWidth="1"/>
    <col min="271" max="271" width="15.85546875" style="44" customWidth="1"/>
    <col min="272" max="512" width="11.42578125" style="44"/>
    <col min="513" max="513" width="3" style="44" customWidth="1"/>
    <col min="514" max="514" width="15.42578125" style="44" customWidth="1"/>
    <col min="515" max="515" width="17.85546875" style="44" bestFit="1" customWidth="1"/>
    <col min="516" max="516" width="11.140625" style="44" customWidth="1"/>
    <col min="517" max="517" width="14" style="44" bestFit="1" customWidth="1"/>
    <col min="518" max="518" width="17.85546875" style="44" bestFit="1" customWidth="1"/>
    <col min="519" max="520" width="11.42578125" style="44"/>
    <col min="521" max="521" width="23.28515625" style="44" bestFit="1" customWidth="1"/>
    <col min="522" max="522" width="12.140625" style="44" customWidth="1"/>
    <col min="523" max="523" width="12.28515625" style="44" bestFit="1" customWidth="1"/>
    <col min="524" max="524" width="13.85546875" style="44" customWidth="1"/>
    <col min="525" max="525" width="11.42578125" style="44"/>
    <col min="526" max="526" width="12.28515625" style="44" customWidth="1"/>
    <col min="527" max="527" width="15.85546875" style="44" customWidth="1"/>
    <col min="528" max="768" width="11.42578125" style="44"/>
    <col min="769" max="769" width="3" style="44" customWidth="1"/>
    <col min="770" max="770" width="15.42578125" style="44" customWidth="1"/>
    <col min="771" max="771" width="17.85546875" style="44" bestFit="1" customWidth="1"/>
    <col min="772" max="772" width="11.140625" style="44" customWidth="1"/>
    <col min="773" max="773" width="14" style="44" bestFit="1" customWidth="1"/>
    <col min="774" max="774" width="17.85546875" style="44" bestFit="1" customWidth="1"/>
    <col min="775" max="776" width="11.42578125" style="44"/>
    <col min="777" max="777" width="23.28515625" style="44" bestFit="1" customWidth="1"/>
    <col min="778" max="778" width="12.140625" style="44" customWidth="1"/>
    <col min="779" max="779" width="12.28515625" style="44" bestFit="1" customWidth="1"/>
    <col min="780" max="780" width="13.85546875" style="44" customWidth="1"/>
    <col min="781" max="781" width="11.42578125" style="44"/>
    <col min="782" max="782" width="12.28515625" style="44" customWidth="1"/>
    <col min="783" max="783" width="15.85546875" style="44" customWidth="1"/>
    <col min="784" max="1024" width="11.42578125" style="44"/>
    <col min="1025" max="1025" width="3" style="44" customWidth="1"/>
    <col min="1026" max="1026" width="15.42578125" style="44" customWidth="1"/>
    <col min="1027" max="1027" width="17.85546875" style="44" bestFit="1" customWidth="1"/>
    <col min="1028" max="1028" width="11.140625" style="44" customWidth="1"/>
    <col min="1029" max="1029" width="14" style="44" bestFit="1" customWidth="1"/>
    <col min="1030" max="1030" width="17.85546875" style="44" bestFit="1" customWidth="1"/>
    <col min="1031" max="1032" width="11.42578125" style="44"/>
    <col min="1033" max="1033" width="23.28515625" style="44" bestFit="1" customWidth="1"/>
    <col min="1034" max="1034" width="12.140625" style="44" customWidth="1"/>
    <col min="1035" max="1035" width="12.28515625" style="44" bestFit="1" customWidth="1"/>
    <col min="1036" max="1036" width="13.85546875" style="44" customWidth="1"/>
    <col min="1037" max="1037" width="11.42578125" style="44"/>
    <col min="1038" max="1038" width="12.28515625" style="44" customWidth="1"/>
    <col min="1039" max="1039" width="15.85546875" style="44" customWidth="1"/>
    <col min="1040" max="1280" width="11.42578125" style="44"/>
    <col min="1281" max="1281" width="3" style="44" customWidth="1"/>
    <col min="1282" max="1282" width="15.42578125" style="44" customWidth="1"/>
    <col min="1283" max="1283" width="17.85546875" style="44" bestFit="1" customWidth="1"/>
    <col min="1284" max="1284" width="11.140625" style="44" customWidth="1"/>
    <col min="1285" max="1285" width="14" style="44" bestFit="1" customWidth="1"/>
    <col min="1286" max="1286" width="17.85546875" style="44" bestFit="1" customWidth="1"/>
    <col min="1287" max="1288" width="11.42578125" style="44"/>
    <col min="1289" max="1289" width="23.28515625" style="44" bestFit="1" customWidth="1"/>
    <col min="1290" max="1290" width="12.140625" style="44" customWidth="1"/>
    <col min="1291" max="1291" width="12.28515625" style="44" bestFit="1" customWidth="1"/>
    <col min="1292" max="1292" width="13.85546875" style="44" customWidth="1"/>
    <col min="1293" max="1293" width="11.42578125" style="44"/>
    <col min="1294" max="1294" width="12.28515625" style="44" customWidth="1"/>
    <col min="1295" max="1295" width="15.85546875" style="44" customWidth="1"/>
    <col min="1296" max="1536" width="11.42578125" style="44"/>
    <col min="1537" max="1537" width="3" style="44" customWidth="1"/>
    <col min="1538" max="1538" width="15.42578125" style="44" customWidth="1"/>
    <col min="1539" max="1539" width="17.85546875" style="44" bestFit="1" customWidth="1"/>
    <col min="1540" max="1540" width="11.140625" style="44" customWidth="1"/>
    <col min="1541" max="1541" width="14" style="44" bestFit="1" customWidth="1"/>
    <col min="1542" max="1542" width="17.85546875" style="44" bestFit="1" customWidth="1"/>
    <col min="1543" max="1544" width="11.42578125" style="44"/>
    <col min="1545" max="1545" width="23.28515625" style="44" bestFit="1" customWidth="1"/>
    <col min="1546" max="1546" width="12.140625" style="44" customWidth="1"/>
    <col min="1547" max="1547" width="12.28515625" style="44" bestFit="1" customWidth="1"/>
    <col min="1548" max="1548" width="13.85546875" style="44" customWidth="1"/>
    <col min="1549" max="1549" width="11.42578125" style="44"/>
    <col min="1550" max="1550" width="12.28515625" style="44" customWidth="1"/>
    <col min="1551" max="1551" width="15.85546875" style="44" customWidth="1"/>
    <col min="1552" max="1792" width="11.42578125" style="44"/>
    <col min="1793" max="1793" width="3" style="44" customWidth="1"/>
    <col min="1794" max="1794" width="15.42578125" style="44" customWidth="1"/>
    <col min="1795" max="1795" width="17.85546875" style="44" bestFit="1" customWidth="1"/>
    <col min="1796" max="1796" width="11.140625" style="44" customWidth="1"/>
    <col min="1797" max="1797" width="14" style="44" bestFit="1" customWidth="1"/>
    <col min="1798" max="1798" width="17.85546875" style="44" bestFit="1" customWidth="1"/>
    <col min="1799" max="1800" width="11.42578125" style="44"/>
    <col min="1801" max="1801" width="23.28515625" style="44" bestFit="1" customWidth="1"/>
    <col min="1802" max="1802" width="12.140625" style="44" customWidth="1"/>
    <col min="1803" max="1803" width="12.28515625" style="44" bestFit="1" customWidth="1"/>
    <col min="1804" max="1804" width="13.85546875" style="44" customWidth="1"/>
    <col min="1805" max="1805" width="11.42578125" style="44"/>
    <col min="1806" max="1806" width="12.28515625" style="44" customWidth="1"/>
    <col min="1807" max="1807" width="15.85546875" style="44" customWidth="1"/>
    <col min="1808" max="2048" width="11.42578125" style="44"/>
    <col min="2049" max="2049" width="3" style="44" customWidth="1"/>
    <col min="2050" max="2050" width="15.42578125" style="44" customWidth="1"/>
    <col min="2051" max="2051" width="17.85546875" style="44" bestFit="1" customWidth="1"/>
    <col min="2052" max="2052" width="11.140625" style="44" customWidth="1"/>
    <col min="2053" max="2053" width="14" style="44" bestFit="1" customWidth="1"/>
    <col min="2054" max="2054" width="17.85546875" style="44" bestFit="1" customWidth="1"/>
    <col min="2055" max="2056" width="11.42578125" style="44"/>
    <col min="2057" max="2057" width="23.28515625" style="44" bestFit="1" customWidth="1"/>
    <col min="2058" max="2058" width="12.140625" style="44" customWidth="1"/>
    <col min="2059" max="2059" width="12.28515625" style="44" bestFit="1" customWidth="1"/>
    <col min="2060" max="2060" width="13.85546875" style="44" customWidth="1"/>
    <col min="2061" max="2061" width="11.42578125" style="44"/>
    <col min="2062" max="2062" width="12.28515625" style="44" customWidth="1"/>
    <col min="2063" max="2063" width="15.85546875" style="44" customWidth="1"/>
    <col min="2064" max="2304" width="11.42578125" style="44"/>
    <col min="2305" max="2305" width="3" style="44" customWidth="1"/>
    <col min="2306" max="2306" width="15.42578125" style="44" customWidth="1"/>
    <col min="2307" max="2307" width="17.85546875" style="44" bestFit="1" customWidth="1"/>
    <col min="2308" max="2308" width="11.140625" style="44" customWidth="1"/>
    <col min="2309" max="2309" width="14" style="44" bestFit="1" customWidth="1"/>
    <col min="2310" max="2310" width="17.85546875" style="44" bestFit="1" customWidth="1"/>
    <col min="2311" max="2312" width="11.42578125" style="44"/>
    <col min="2313" max="2313" width="23.28515625" style="44" bestFit="1" customWidth="1"/>
    <col min="2314" max="2314" width="12.140625" style="44" customWidth="1"/>
    <col min="2315" max="2315" width="12.28515625" style="44" bestFit="1" customWidth="1"/>
    <col min="2316" max="2316" width="13.85546875" style="44" customWidth="1"/>
    <col min="2317" max="2317" width="11.42578125" style="44"/>
    <col min="2318" max="2318" width="12.28515625" style="44" customWidth="1"/>
    <col min="2319" max="2319" width="15.85546875" style="44" customWidth="1"/>
    <col min="2320" max="2560" width="11.42578125" style="44"/>
    <col min="2561" max="2561" width="3" style="44" customWidth="1"/>
    <col min="2562" max="2562" width="15.42578125" style="44" customWidth="1"/>
    <col min="2563" max="2563" width="17.85546875" style="44" bestFit="1" customWidth="1"/>
    <col min="2564" max="2564" width="11.140625" style="44" customWidth="1"/>
    <col min="2565" max="2565" width="14" style="44" bestFit="1" customWidth="1"/>
    <col min="2566" max="2566" width="17.85546875" style="44" bestFit="1" customWidth="1"/>
    <col min="2567" max="2568" width="11.42578125" style="44"/>
    <col min="2569" max="2569" width="23.28515625" style="44" bestFit="1" customWidth="1"/>
    <col min="2570" max="2570" width="12.140625" style="44" customWidth="1"/>
    <col min="2571" max="2571" width="12.28515625" style="44" bestFit="1" customWidth="1"/>
    <col min="2572" max="2572" width="13.85546875" style="44" customWidth="1"/>
    <col min="2573" max="2573" width="11.42578125" style="44"/>
    <col min="2574" max="2574" width="12.28515625" style="44" customWidth="1"/>
    <col min="2575" max="2575" width="15.85546875" style="44" customWidth="1"/>
    <col min="2576" max="2816" width="11.42578125" style="44"/>
    <col min="2817" max="2817" width="3" style="44" customWidth="1"/>
    <col min="2818" max="2818" width="15.42578125" style="44" customWidth="1"/>
    <col min="2819" max="2819" width="17.85546875" style="44" bestFit="1" customWidth="1"/>
    <col min="2820" max="2820" width="11.140625" style="44" customWidth="1"/>
    <col min="2821" max="2821" width="14" style="44" bestFit="1" customWidth="1"/>
    <col min="2822" max="2822" width="17.85546875" style="44" bestFit="1" customWidth="1"/>
    <col min="2823" max="2824" width="11.42578125" style="44"/>
    <col min="2825" max="2825" width="23.28515625" style="44" bestFit="1" customWidth="1"/>
    <col min="2826" max="2826" width="12.140625" style="44" customWidth="1"/>
    <col min="2827" max="2827" width="12.28515625" style="44" bestFit="1" customWidth="1"/>
    <col min="2828" max="2828" width="13.85546875" style="44" customWidth="1"/>
    <col min="2829" max="2829" width="11.42578125" style="44"/>
    <col min="2830" max="2830" width="12.28515625" style="44" customWidth="1"/>
    <col min="2831" max="2831" width="15.85546875" style="44" customWidth="1"/>
    <col min="2832" max="3072" width="11.42578125" style="44"/>
    <col min="3073" max="3073" width="3" style="44" customWidth="1"/>
    <col min="3074" max="3074" width="15.42578125" style="44" customWidth="1"/>
    <col min="3075" max="3075" width="17.85546875" style="44" bestFit="1" customWidth="1"/>
    <col min="3076" max="3076" width="11.140625" style="44" customWidth="1"/>
    <col min="3077" max="3077" width="14" style="44" bestFit="1" customWidth="1"/>
    <col min="3078" max="3078" width="17.85546875" style="44" bestFit="1" customWidth="1"/>
    <col min="3079" max="3080" width="11.42578125" style="44"/>
    <col min="3081" max="3081" width="23.28515625" style="44" bestFit="1" customWidth="1"/>
    <col min="3082" max="3082" width="12.140625" style="44" customWidth="1"/>
    <col min="3083" max="3083" width="12.28515625" style="44" bestFit="1" customWidth="1"/>
    <col min="3084" max="3084" width="13.85546875" style="44" customWidth="1"/>
    <col min="3085" max="3085" width="11.42578125" style="44"/>
    <col min="3086" max="3086" width="12.28515625" style="44" customWidth="1"/>
    <col min="3087" max="3087" width="15.85546875" style="44" customWidth="1"/>
    <col min="3088" max="3328" width="11.42578125" style="44"/>
    <col min="3329" max="3329" width="3" style="44" customWidth="1"/>
    <col min="3330" max="3330" width="15.42578125" style="44" customWidth="1"/>
    <col min="3331" max="3331" width="17.85546875" style="44" bestFit="1" customWidth="1"/>
    <col min="3332" max="3332" width="11.140625" style="44" customWidth="1"/>
    <col min="3333" max="3333" width="14" style="44" bestFit="1" customWidth="1"/>
    <col min="3334" max="3334" width="17.85546875" style="44" bestFit="1" customWidth="1"/>
    <col min="3335" max="3336" width="11.42578125" style="44"/>
    <col min="3337" max="3337" width="23.28515625" style="44" bestFit="1" customWidth="1"/>
    <col min="3338" max="3338" width="12.140625" style="44" customWidth="1"/>
    <col min="3339" max="3339" width="12.28515625" style="44" bestFit="1" customWidth="1"/>
    <col min="3340" max="3340" width="13.85546875" style="44" customWidth="1"/>
    <col min="3341" max="3341" width="11.42578125" style="44"/>
    <col min="3342" max="3342" width="12.28515625" style="44" customWidth="1"/>
    <col min="3343" max="3343" width="15.85546875" style="44" customWidth="1"/>
    <col min="3344" max="3584" width="11.42578125" style="44"/>
    <col min="3585" max="3585" width="3" style="44" customWidth="1"/>
    <col min="3586" max="3586" width="15.42578125" style="44" customWidth="1"/>
    <col min="3587" max="3587" width="17.85546875" style="44" bestFit="1" customWidth="1"/>
    <col min="3588" max="3588" width="11.140625" style="44" customWidth="1"/>
    <col min="3589" max="3589" width="14" style="44" bestFit="1" customWidth="1"/>
    <col min="3590" max="3590" width="17.85546875" style="44" bestFit="1" customWidth="1"/>
    <col min="3591" max="3592" width="11.42578125" style="44"/>
    <col min="3593" max="3593" width="23.28515625" style="44" bestFit="1" customWidth="1"/>
    <col min="3594" max="3594" width="12.140625" style="44" customWidth="1"/>
    <col min="3595" max="3595" width="12.28515625" style="44" bestFit="1" customWidth="1"/>
    <col min="3596" max="3596" width="13.85546875" style="44" customWidth="1"/>
    <col min="3597" max="3597" width="11.42578125" style="44"/>
    <col min="3598" max="3598" width="12.28515625" style="44" customWidth="1"/>
    <col min="3599" max="3599" width="15.85546875" style="44" customWidth="1"/>
    <col min="3600" max="3840" width="11.42578125" style="44"/>
    <col min="3841" max="3841" width="3" style="44" customWidth="1"/>
    <col min="3842" max="3842" width="15.42578125" style="44" customWidth="1"/>
    <col min="3843" max="3843" width="17.85546875" style="44" bestFit="1" customWidth="1"/>
    <col min="3844" max="3844" width="11.140625" style="44" customWidth="1"/>
    <col min="3845" max="3845" width="14" style="44" bestFit="1" customWidth="1"/>
    <col min="3846" max="3846" width="17.85546875" style="44" bestFit="1" customWidth="1"/>
    <col min="3847" max="3848" width="11.42578125" style="44"/>
    <col min="3849" max="3849" width="23.28515625" style="44" bestFit="1" customWidth="1"/>
    <col min="3850" max="3850" width="12.140625" style="44" customWidth="1"/>
    <col min="3851" max="3851" width="12.28515625" style="44" bestFit="1" customWidth="1"/>
    <col min="3852" max="3852" width="13.85546875" style="44" customWidth="1"/>
    <col min="3853" max="3853" width="11.42578125" style="44"/>
    <col min="3854" max="3854" width="12.28515625" style="44" customWidth="1"/>
    <col min="3855" max="3855" width="15.85546875" style="44" customWidth="1"/>
    <col min="3856" max="4096" width="11.42578125" style="44"/>
    <col min="4097" max="4097" width="3" style="44" customWidth="1"/>
    <col min="4098" max="4098" width="15.42578125" style="44" customWidth="1"/>
    <col min="4099" max="4099" width="17.85546875" style="44" bestFit="1" customWidth="1"/>
    <col min="4100" max="4100" width="11.140625" style="44" customWidth="1"/>
    <col min="4101" max="4101" width="14" style="44" bestFit="1" customWidth="1"/>
    <col min="4102" max="4102" width="17.85546875" style="44" bestFit="1" customWidth="1"/>
    <col min="4103" max="4104" width="11.42578125" style="44"/>
    <col min="4105" max="4105" width="23.28515625" style="44" bestFit="1" customWidth="1"/>
    <col min="4106" max="4106" width="12.140625" style="44" customWidth="1"/>
    <col min="4107" max="4107" width="12.28515625" style="44" bestFit="1" customWidth="1"/>
    <col min="4108" max="4108" width="13.85546875" style="44" customWidth="1"/>
    <col min="4109" max="4109" width="11.42578125" style="44"/>
    <col min="4110" max="4110" width="12.28515625" style="44" customWidth="1"/>
    <col min="4111" max="4111" width="15.85546875" style="44" customWidth="1"/>
    <col min="4112" max="4352" width="11.42578125" style="44"/>
    <col min="4353" max="4353" width="3" style="44" customWidth="1"/>
    <col min="4354" max="4354" width="15.42578125" style="44" customWidth="1"/>
    <col min="4355" max="4355" width="17.85546875" style="44" bestFit="1" customWidth="1"/>
    <col min="4356" max="4356" width="11.140625" style="44" customWidth="1"/>
    <col min="4357" max="4357" width="14" style="44" bestFit="1" customWidth="1"/>
    <col min="4358" max="4358" width="17.85546875" style="44" bestFit="1" customWidth="1"/>
    <col min="4359" max="4360" width="11.42578125" style="44"/>
    <col min="4361" max="4361" width="23.28515625" style="44" bestFit="1" customWidth="1"/>
    <col min="4362" max="4362" width="12.140625" style="44" customWidth="1"/>
    <col min="4363" max="4363" width="12.28515625" style="44" bestFit="1" customWidth="1"/>
    <col min="4364" max="4364" width="13.85546875" style="44" customWidth="1"/>
    <col min="4365" max="4365" width="11.42578125" style="44"/>
    <col min="4366" max="4366" width="12.28515625" style="44" customWidth="1"/>
    <col min="4367" max="4367" width="15.85546875" style="44" customWidth="1"/>
    <col min="4368" max="4608" width="11.42578125" style="44"/>
    <col min="4609" max="4609" width="3" style="44" customWidth="1"/>
    <col min="4610" max="4610" width="15.42578125" style="44" customWidth="1"/>
    <col min="4611" max="4611" width="17.85546875" style="44" bestFit="1" customWidth="1"/>
    <col min="4612" max="4612" width="11.140625" style="44" customWidth="1"/>
    <col min="4613" max="4613" width="14" style="44" bestFit="1" customWidth="1"/>
    <col min="4614" max="4614" width="17.85546875" style="44" bestFit="1" customWidth="1"/>
    <col min="4615" max="4616" width="11.42578125" style="44"/>
    <col min="4617" max="4617" width="23.28515625" style="44" bestFit="1" customWidth="1"/>
    <col min="4618" max="4618" width="12.140625" style="44" customWidth="1"/>
    <col min="4619" max="4619" width="12.28515625" style="44" bestFit="1" customWidth="1"/>
    <col min="4620" max="4620" width="13.85546875" style="44" customWidth="1"/>
    <col min="4621" max="4621" width="11.42578125" style="44"/>
    <col min="4622" max="4622" width="12.28515625" style="44" customWidth="1"/>
    <col min="4623" max="4623" width="15.85546875" style="44" customWidth="1"/>
    <col min="4624" max="4864" width="11.42578125" style="44"/>
    <col min="4865" max="4865" width="3" style="44" customWidth="1"/>
    <col min="4866" max="4866" width="15.42578125" style="44" customWidth="1"/>
    <col min="4867" max="4867" width="17.85546875" style="44" bestFit="1" customWidth="1"/>
    <col min="4868" max="4868" width="11.140625" style="44" customWidth="1"/>
    <col min="4869" max="4869" width="14" style="44" bestFit="1" customWidth="1"/>
    <col min="4870" max="4870" width="17.85546875" style="44" bestFit="1" customWidth="1"/>
    <col min="4871" max="4872" width="11.42578125" style="44"/>
    <col min="4873" max="4873" width="23.28515625" style="44" bestFit="1" customWidth="1"/>
    <col min="4874" max="4874" width="12.140625" style="44" customWidth="1"/>
    <col min="4875" max="4875" width="12.28515625" style="44" bestFit="1" customWidth="1"/>
    <col min="4876" max="4876" width="13.85546875" style="44" customWidth="1"/>
    <col min="4877" max="4877" width="11.42578125" style="44"/>
    <col min="4878" max="4878" width="12.28515625" style="44" customWidth="1"/>
    <col min="4879" max="4879" width="15.85546875" style="44" customWidth="1"/>
    <col min="4880" max="5120" width="11.42578125" style="44"/>
    <col min="5121" max="5121" width="3" style="44" customWidth="1"/>
    <col min="5122" max="5122" width="15.42578125" style="44" customWidth="1"/>
    <col min="5123" max="5123" width="17.85546875" style="44" bestFit="1" customWidth="1"/>
    <col min="5124" max="5124" width="11.140625" style="44" customWidth="1"/>
    <col min="5125" max="5125" width="14" style="44" bestFit="1" customWidth="1"/>
    <col min="5126" max="5126" width="17.85546875" style="44" bestFit="1" customWidth="1"/>
    <col min="5127" max="5128" width="11.42578125" style="44"/>
    <col min="5129" max="5129" width="23.28515625" style="44" bestFit="1" customWidth="1"/>
    <col min="5130" max="5130" width="12.140625" style="44" customWidth="1"/>
    <col min="5131" max="5131" width="12.28515625" style="44" bestFit="1" customWidth="1"/>
    <col min="5132" max="5132" width="13.85546875" style="44" customWidth="1"/>
    <col min="5133" max="5133" width="11.42578125" style="44"/>
    <col min="5134" max="5134" width="12.28515625" style="44" customWidth="1"/>
    <col min="5135" max="5135" width="15.85546875" style="44" customWidth="1"/>
    <col min="5136" max="5376" width="11.42578125" style="44"/>
    <col min="5377" max="5377" width="3" style="44" customWidth="1"/>
    <col min="5378" max="5378" width="15.42578125" style="44" customWidth="1"/>
    <col min="5379" max="5379" width="17.85546875" style="44" bestFit="1" customWidth="1"/>
    <col min="5380" max="5380" width="11.140625" style="44" customWidth="1"/>
    <col min="5381" max="5381" width="14" style="44" bestFit="1" customWidth="1"/>
    <col min="5382" max="5382" width="17.85546875" style="44" bestFit="1" customWidth="1"/>
    <col min="5383" max="5384" width="11.42578125" style="44"/>
    <col min="5385" max="5385" width="23.28515625" style="44" bestFit="1" customWidth="1"/>
    <col min="5386" max="5386" width="12.140625" style="44" customWidth="1"/>
    <col min="5387" max="5387" width="12.28515625" style="44" bestFit="1" customWidth="1"/>
    <col min="5388" max="5388" width="13.85546875" style="44" customWidth="1"/>
    <col min="5389" max="5389" width="11.42578125" style="44"/>
    <col min="5390" max="5390" width="12.28515625" style="44" customWidth="1"/>
    <col min="5391" max="5391" width="15.85546875" style="44" customWidth="1"/>
    <col min="5392" max="5632" width="11.42578125" style="44"/>
    <col min="5633" max="5633" width="3" style="44" customWidth="1"/>
    <col min="5634" max="5634" width="15.42578125" style="44" customWidth="1"/>
    <col min="5635" max="5635" width="17.85546875" style="44" bestFit="1" customWidth="1"/>
    <col min="5636" max="5636" width="11.140625" style="44" customWidth="1"/>
    <col min="5637" max="5637" width="14" style="44" bestFit="1" customWidth="1"/>
    <col min="5638" max="5638" width="17.85546875" style="44" bestFit="1" customWidth="1"/>
    <col min="5639" max="5640" width="11.42578125" style="44"/>
    <col min="5641" max="5641" width="23.28515625" style="44" bestFit="1" customWidth="1"/>
    <col min="5642" max="5642" width="12.140625" style="44" customWidth="1"/>
    <col min="5643" max="5643" width="12.28515625" style="44" bestFit="1" customWidth="1"/>
    <col min="5644" max="5644" width="13.85546875" style="44" customWidth="1"/>
    <col min="5645" max="5645" width="11.42578125" style="44"/>
    <col min="5646" max="5646" width="12.28515625" style="44" customWidth="1"/>
    <col min="5647" max="5647" width="15.85546875" style="44" customWidth="1"/>
    <col min="5648" max="5888" width="11.42578125" style="44"/>
    <col min="5889" max="5889" width="3" style="44" customWidth="1"/>
    <col min="5890" max="5890" width="15.42578125" style="44" customWidth="1"/>
    <col min="5891" max="5891" width="17.85546875" style="44" bestFit="1" customWidth="1"/>
    <col min="5892" max="5892" width="11.140625" style="44" customWidth="1"/>
    <col min="5893" max="5893" width="14" style="44" bestFit="1" customWidth="1"/>
    <col min="5894" max="5894" width="17.85546875" style="44" bestFit="1" customWidth="1"/>
    <col min="5895" max="5896" width="11.42578125" style="44"/>
    <col min="5897" max="5897" width="23.28515625" style="44" bestFit="1" customWidth="1"/>
    <col min="5898" max="5898" width="12.140625" style="44" customWidth="1"/>
    <col min="5899" max="5899" width="12.28515625" style="44" bestFit="1" customWidth="1"/>
    <col min="5900" max="5900" width="13.85546875" style="44" customWidth="1"/>
    <col min="5901" max="5901" width="11.42578125" style="44"/>
    <col min="5902" max="5902" width="12.28515625" style="44" customWidth="1"/>
    <col min="5903" max="5903" width="15.85546875" style="44" customWidth="1"/>
    <col min="5904" max="6144" width="11.42578125" style="44"/>
    <col min="6145" max="6145" width="3" style="44" customWidth="1"/>
    <col min="6146" max="6146" width="15.42578125" style="44" customWidth="1"/>
    <col min="6147" max="6147" width="17.85546875" style="44" bestFit="1" customWidth="1"/>
    <col min="6148" max="6148" width="11.140625" style="44" customWidth="1"/>
    <col min="6149" max="6149" width="14" style="44" bestFit="1" customWidth="1"/>
    <col min="6150" max="6150" width="17.85546875" style="44" bestFit="1" customWidth="1"/>
    <col min="6151" max="6152" width="11.42578125" style="44"/>
    <col min="6153" max="6153" width="23.28515625" style="44" bestFit="1" customWidth="1"/>
    <col min="6154" max="6154" width="12.140625" style="44" customWidth="1"/>
    <col min="6155" max="6155" width="12.28515625" style="44" bestFit="1" customWidth="1"/>
    <col min="6156" max="6156" width="13.85546875" style="44" customWidth="1"/>
    <col min="6157" max="6157" width="11.42578125" style="44"/>
    <col min="6158" max="6158" width="12.28515625" style="44" customWidth="1"/>
    <col min="6159" max="6159" width="15.85546875" style="44" customWidth="1"/>
    <col min="6160" max="6400" width="11.42578125" style="44"/>
    <col min="6401" max="6401" width="3" style="44" customWidth="1"/>
    <col min="6402" max="6402" width="15.42578125" style="44" customWidth="1"/>
    <col min="6403" max="6403" width="17.85546875" style="44" bestFit="1" customWidth="1"/>
    <col min="6404" max="6404" width="11.140625" style="44" customWidth="1"/>
    <col min="6405" max="6405" width="14" style="44" bestFit="1" customWidth="1"/>
    <col min="6406" max="6406" width="17.85546875" style="44" bestFit="1" customWidth="1"/>
    <col min="6407" max="6408" width="11.42578125" style="44"/>
    <col min="6409" max="6409" width="23.28515625" style="44" bestFit="1" customWidth="1"/>
    <col min="6410" max="6410" width="12.140625" style="44" customWidth="1"/>
    <col min="6411" max="6411" width="12.28515625" style="44" bestFit="1" customWidth="1"/>
    <col min="6412" max="6412" width="13.85546875" style="44" customWidth="1"/>
    <col min="6413" max="6413" width="11.42578125" style="44"/>
    <col min="6414" max="6414" width="12.28515625" style="44" customWidth="1"/>
    <col min="6415" max="6415" width="15.85546875" style="44" customWidth="1"/>
    <col min="6416" max="6656" width="11.42578125" style="44"/>
    <col min="6657" max="6657" width="3" style="44" customWidth="1"/>
    <col min="6658" max="6658" width="15.42578125" style="44" customWidth="1"/>
    <col min="6659" max="6659" width="17.85546875" style="44" bestFit="1" customWidth="1"/>
    <col min="6660" max="6660" width="11.140625" style="44" customWidth="1"/>
    <col min="6661" max="6661" width="14" style="44" bestFit="1" customWidth="1"/>
    <col min="6662" max="6662" width="17.85546875" style="44" bestFit="1" customWidth="1"/>
    <col min="6663" max="6664" width="11.42578125" style="44"/>
    <col min="6665" max="6665" width="23.28515625" style="44" bestFit="1" customWidth="1"/>
    <col min="6666" max="6666" width="12.140625" style="44" customWidth="1"/>
    <col min="6667" max="6667" width="12.28515625" style="44" bestFit="1" customWidth="1"/>
    <col min="6668" max="6668" width="13.85546875" style="44" customWidth="1"/>
    <col min="6669" max="6669" width="11.42578125" style="44"/>
    <col min="6670" max="6670" width="12.28515625" style="44" customWidth="1"/>
    <col min="6671" max="6671" width="15.85546875" style="44" customWidth="1"/>
    <col min="6672" max="6912" width="11.42578125" style="44"/>
    <col min="6913" max="6913" width="3" style="44" customWidth="1"/>
    <col min="6914" max="6914" width="15.42578125" style="44" customWidth="1"/>
    <col min="6915" max="6915" width="17.85546875" style="44" bestFit="1" customWidth="1"/>
    <col min="6916" max="6916" width="11.140625" style="44" customWidth="1"/>
    <col min="6917" max="6917" width="14" style="44" bestFit="1" customWidth="1"/>
    <col min="6918" max="6918" width="17.85546875" style="44" bestFit="1" customWidth="1"/>
    <col min="6919" max="6920" width="11.42578125" style="44"/>
    <col min="6921" max="6921" width="23.28515625" style="44" bestFit="1" customWidth="1"/>
    <col min="6922" max="6922" width="12.140625" style="44" customWidth="1"/>
    <col min="6923" max="6923" width="12.28515625" style="44" bestFit="1" customWidth="1"/>
    <col min="6924" max="6924" width="13.85546875" style="44" customWidth="1"/>
    <col min="6925" max="6925" width="11.42578125" style="44"/>
    <col min="6926" max="6926" width="12.28515625" style="44" customWidth="1"/>
    <col min="6927" max="6927" width="15.85546875" style="44" customWidth="1"/>
    <col min="6928" max="7168" width="11.42578125" style="44"/>
    <col min="7169" max="7169" width="3" style="44" customWidth="1"/>
    <col min="7170" max="7170" width="15.42578125" style="44" customWidth="1"/>
    <col min="7171" max="7171" width="17.85546875" style="44" bestFit="1" customWidth="1"/>
    <col min="7172" max="7172" width="11.140625" style="44" customWidth="1"/>
    <col min="7173" max="7173" width="14" style="44" bestFit="1" customWidth="1"/>
    <col min="7174" max="7174" width="17.85546875" style="44" bestFit="1" customWidth="1"/>
    <col min="7175" max="7176" width="11.42578125" style="44"/>
    <col min="7177" max="7177" width="23.28515625" style="44" bestFit="1" customWidth="1"/>
    <col min="7178" max="7178" width="12.140625" style="44" customWidth="1"/>
    <col min="7179" max="7179" width="12.28515625" style="44" bestFit="1" customWidth="1"/>
    <col min="7180" max="7180" width="13.85546875" style="44" customWidth="1"/>
    <col min="7181" max="7181" width="11.42578125" style="44"/>
    <col min="7182" max="7182" width="12.28515625" style="44" customWidth="1"/>
    <col min="7183" max="7183" width="15.85546875" style="44" customWidth="1"/>
    <col min="7184" max="7424" width="11.42578125" style="44"/>
    <col min="7425" max="7425" width="3" style="44" customWidth="1"/>
    <col min="7426" max="7426" width="15.42578125" style="44" customWidth="1"/>
    <col min="7427" max="7427" width="17.85546875" style="44" bestFit="1" customWidth="1"/>
    <col min="7428" max="7428" width="11.140625" style="44" customWidth="1"/>
    <col min="7429" max="7429" width="14" style="44" bestFit="1" customWidth="1"/>
    <col min="7430" max="7430" width="17.85546875" style="44" bestFit="1" customWidth="1"/>
    <col min="7431" max="7432" width="11.42578125" style="44"/>
    <col min="7433" max="7433" width="23.28515625" style="44" bestFit="1" customWidth="1"/>
    <col min="7434" max="7434" width="12.140625" style="44" customWidth="1"/>
    <col min="7435" max="7435" width="12.28515625" style="44" bestFit="1" customWidth="1"/>
    <col min="7436" max="7436" width="13.85546875" style="44" customWidth="1"/>
    <col min="7437" max="7437" width="11.42578125" style="44"/>
    <col min="7438" max="7438" width="12.28515625" style="44" customWidth="1"/>
    <col min="7439" max="7439" width="15.85546875" style="44" customWidth="1"/>
    <col min="7440" max="7680" width="11.42578125" style="44"/>
    <col min="7681" max="7681" width="3" style="44" customWidth="1"/>
    <col min="7682" max="7682" width="15.42578125" style="44" customWidth="1"/>
    <col min="7683" max="7683" width="17.85546875" style="44" bestFit="1" customWidth="1"/>
    <col min="7684" max="7684" width="11.140625" style="44" customWidth="1"/>
    <col min="7685" max="7685" width="14" style="44" bestFit="1" customWidth="1"/>
    <col min="7686" max="7686" width="17.85546875" style="44" bestFit="1" customWidth="1"/>
    <col min="7687" max="7688" width="11.42578125" style="44"/>
    <col min="7689" max="7689" width="23.28515625" style="44" bestFit="1" customWidth="1"/>
    <col min="7690" max="7690" width="12.140625" style="44" customWidth="1"/>
    <col min="7691" max="7691" width="12.28515625" style="44" bestFit="1" customWidth="1"/>
    <col min="7692" max="7692" width="13.85546875" style="44" customWidth="1"/>
    <col min="7693" max="7693" width="11.42578125" style="44"/>
    <col min="7694" max="7694" width="12.28515625" style="44" customWidth="1"/>
    <col min="7695" max="7695" width="15.85546875" style="44" customWidth="1"/>
    <col min="7696" max="7936" width="11.42578125" style="44"/>
    <col min="7937" max="7937" width="3" style="44" customWidth="1"/>
    <col min="7938" max="7938" width="15.42578125" style="44" customWidth="1"/>
    <col min="7939" max="7939" width="17.85546875" style="44" bestFit="1" customWidth="1"/>
    <col min="7940" max="7940" width="11.140625" style="44" customWidth="1"/>
    <col min="7941" max="7941" width="14" style="44" bestFit="1" customWidth="1"/>
    <col min="7942" max="7942" width="17.85546875" style="44" bestFit="1" customWidth="1"/>
    <col min="7943" max="7944" width="11.42578125" style="44"/>
    <col min="7945" max="7945" width="23.28515625" style="44" bestFit="1" customWidth="1"/>
    <col min="7946" max="7946" width="12.140625" style="44" customWidth="1"/>
    <col min="7947" max="7947" width="12.28515625" style="44" bestFit="1" customWidth="1"/>
    <col min="7948" max="7948" width="13.85546875" style="44" customWidth="1"/>
    <col min="7949" max="7949" width="11.42578125" style="44"/>
    <col min="7950" max="7950" width="12.28515625" style="44" customWidth="1"/>
    <col min="7951" max="7951" width="15.85546875" style="44" customWidth="1"/>
    <col min="7952" max="8192" width="11.42578125" style="44"/>
    <col min="8193" max="8193" width="3" style="44" customWidth="1"/>
    <col min="8194" max="8194" width="15.42578125" style="44" customWidth="1"/>
    <col min="8195" max="8195" width="17.85546875" style="44" bestFit="1" customWidth="1"/>
    <col min="8196" max="8196" width="11.140625" style="44" customWidth="1"/>
    <col min="8197" max="8197" width="14" style="44" bestFit="1" customWidth="1"/>
    <col min="8198" max="8198" width="17.85546875" style="44" bestFit="1" customWidth="1"/>
    <col min="8199" max="8200" width="11.42578125" style="44"/>
    <col min="8201" max="8201" width="23.28515625" style="44" bestFit="1" customWidth="1"/>
    <col min="8202" max="8202" width="12.140625" style="44" customWidth="1"/>
    <col min="8203" max="8203" width="12.28515625" style="44" bestFit="1" customWidth="1"/>
    <col min="8204" max="8204" width="13.85546875" style="44" customWidth="1"/>
    <col min="8205" max="8205" width="11.42578125" style="44"/>
    <col min="8206" max="8206" width="12.28515625" style="44" customWidth="1"/>
    <col min="8207" max="8207" width="15.85546875" style="44" customWidth="1"/>
    <col min="8208" max="8448" width="11.42578125" style="44"/>
    <col min="8449" max="8449" width="3" style="44" customWidth="1"/>
    <col min="8450" max="8450" width="15.42578125" style="44" customWidth="1"/>
    <col min="8451" max="8451" width="17.85546875" style="44" bestFit="1" customWidth="1"/>
    <col min="8452" max="8452" width="11.140625" style="44" customWidth="1"/>
    <col min="8453" max="8453" width="14" style="44" bestFit="1" customWidth="1"/>
    <col min="8454" max="8454" width="17.85546875" style="44" bestFit="1" customWidth="1"/>
    <col min="8455" max="8456" width="11.42578125" style="44"/>
    <col min="8457" max="8457" width="23.28515625" style="44" bestFit="1" customWidth="1"/>
    <col min="8458" max="8458" width="12.140625" style="44" customWidth="1"/>
    <col min="8459" max="8459" width="12.28515625" style="44" bestFit="1" customWidth="1"/>
    <col min="8460" max="8460" width="13.85546875" style="44" customWidth="1"/>
    <col min="8461" max="8461" width="11.42578125" style="44"/>
    <col min="8462" max="8462" width="12.28515625" style="44" customWidth="1"/>
    <col min="8463" max="8463" width="15.85546875" style="44" customWidth="1"/>
    <col min="8464" max="8704" width="11.42578125" style="44"/>
    <col min="8705" max="8705" width="3" style="44" customWidth="1"/>
    <col min="8706" max="8706" width="15.42578125" style="44" customWidth="1"/>
    <col min="8707" max="8707" width="17.85546875" style="44" bestFit="1" customWidth="1"/>
    <col min="8708" max="8708" width="11.140625" style="44" customWidth="1"/>
    <col min="8709" max="8709" width="14" style="44" bestFit="1" customWidth="1"/>
    <col min="8710" max="8710" width="17.85546875" style="44" bestFit="1" customWidth="1"/>
    <col min="8711" max="8712" width="11.42578125" style="44"/>
    <col min="8713" max="8713" width="23.28515625" style="44" bestFit="1" customWidth="1"/>
    <col min="8714" max="8714" width="12.140625" style="44" customWidth="1"/>
    <col min="8715" max="8715" width="12.28515625" style="44" bestFit="1" customWidth="1"/>
    <col min="8716" max="8716" width="13.85546875" style="44" customWidth="1"/>
    <col min="8717" max="8717" width="11.42578125" style="44"/>
    <col min="8718" max="8718" width="12.28515625" style="44" customWidth="1"/>
    <col min="8719" max="8719" width="15.85546875" style="44" customWidth="1"/>
    <col min="8720" max="8960" width="11.42578125" style="44"/>
    <col min="8961" max="8961" width="3" style="44" customWidth="1"/>
    <col min="8962" max="8962" width="15.42578125" style="44" customWidth="1"/>
    <col min="8963" max="8963" width="17.85546875" style="44" bestFit="1" customWidth="1"/>
    <col min="8964" max="8964" width="11.140625" style="44" customWidth="1"/>
    <col min="8965" max="8965" width="14" style="44" bestFit="1" customWidth="1"/>
    <col min="8966" max="8966" width="17.85546875" style="44" bestFit="1" customWidth="1"/>
    <col min="8967" max="8968" width="11.42578125" style="44"/>
    <col min="8969" max="8969" width="23.28515625" style="44" bestFit="1" customWidth="1"/>
    <col min="8970" max="8970" width="12.140625" style="44" customWidth="1"/>
    <col min="8971" max="8971" width="12.28515625" style="44" bestFit="1" customWidth="1"/>
    <col min="8972" max="8972" width="13.85546875" style="44" customWidth="1"/>
    <col min="8973" max="8973" width="11.42578125" style="44"/>
    <col min="8974" max="8974" width="12.28515625" style="44" customWidth="1"/>
    <col min="8975" max="8975" width="15.85546875" style="44" customWidth="1"/>
    <col min="8976" max="9216" width="11.42578125" style="44"/>
    <col min="9217" max="9217" width="3" style="44" customWidth="1"/>
    <col min="9218" max="9218" width="15.42578125" style="44" customWidth="1"/>
    <col min="9219" max="9219" width="17.85546875" style="44" bestFit="1" customWidth="1"/>
    <col min="9220" max="9220" width="11.140625" style="44" customWidth="1"/>
    <col min="9221" max="9221" width="14" style="44" bestFit="1" customWidth="1"/>
    <col min="9222" max="9222" width="17.85546875" style="44" bestFit="1" customWidth="1"/>
    <col min="9223" max="9224" width="11.42578125" style="44"/>
    <col min="9225" max="9225" width="23.28515625" style="44" bestFit="1" customWidth="1"/>
    <col min="9226" max="9226" width="12.140625" style="44" customWidth="1"/>
    <col min="9227" max="9227" width="12.28515625" style="44" bestFit="1" customWidth="1"/>
    <col min="9228" max="9228" width="13.85546875" style="44" customWidth="1"/>
    <col min="9229" max="9229" width="11.42578125" style="44"/>
    <col min="9230" max="9230" width="12.28515625" style="44" customWidth="1"/>
    <col min="9231" max="9231" width="15.85546875" style="44" customWidth="1"/>
    <col min="9232" max="9472" width="11.42578125" style="44"/>
    <col min="9473" max="9473" width="3" style="44" customWidth="1"/>
    <col min="9474" max="9474" width="15.42578125" style="44" customWidth="1"/>
    <col min="9475" max="9475" width="17.85546875" style="44" bestFit="1" customWidth="1"/>
    <col min="9476" max="9476" width="11.140625" style="44" customWidth="1"/>
    <col min="9477" max="9477" width="14" style="44" bestFit="1" customWidth="1"/>
    <col min="9478" max="9478" width="17.85546875" style="44" bestFit="1" customWidth="1"/>
    <col min="9479" max="9480" width="11.42578125" style="44"/>
    <col min="9481" max="9481" width="23.28515625" style="44" bestFit="1" customWidth="1"/>
    <col min="9482" max="9482" width="12.140625" style="44" customWidth="1"/>
    <col min="9483" max="9483" width="12.28515625" style="44" bestFit="1" customWidth="1"/>
    <col min="9484" max="9484" width="13.85546875" style="44" customWidth="1"/>
    <col min="9485" max="9485" width="11.42578125" style="44"/>
    <col min="9486" max="9486" width="12.28515625" style="44" customWidth="1"/>
    <col min="9487" max="9487" width="15.85546875" style="44" customWidth="1"/>
    <col min="9488" max="9728" width="11.42578125" style="44"/>
    <col min="9729" max="9729" width="3" style="44" customWidth="1"/>
    <col min="9730" max="9730" width="15.42578125" style="44" customWidth="1"/>
    <col min="9731" max="9731" width="17.85546875" style="44" bestFit="1" customWidth="1"/>
    <col min="9732" max="9732" width="11.140625" style="44" customWidth="1"/>
    <col min="9733" max="9733" width="14" style="44" bestFit="1" customWidth="1"/>
    <col min="9734" max="9734" width="17.85546875" style="44" bestFit="1" customWidth="1"/>
    <col min="9735" max="9736" width="11.42578125" style="44"/>
    <col min="9737" max="9737" width="23.28515625" style="44" bestFit="1" customWidth="1"/>
    <col min="9738" max="9738" width="12.140625" style="44" customWidth="1"/>
    <col min="9739" max="9739" width="12.28515625" style="44" bestFit="1" customWidth="1"/>
    <col min="9740" max="9740" width="13.85546875" style="44" customWidth="1"/>
    <col min="9741" max="9741" width="11.42578125" style="44"/>
    <col min="9742" max="9742" width="12.28515625" style="44" customWidth="1"/>
    <col min="9743" max="9743" width="15.85546875" style="44" customWidth="1"/>
    <col min="9744" max="9984" width="11.42578125" style="44"/>
    <col min="9985" max="9985" width="3" style="44" customWidth="1"/>
    <col min="9986" max="9986" width="15.42578125" style="44" customWidth="1"/>
    <col min="9987" max="9987" width="17.85546875" style="44" bestFit="1" customWidth="1"/>
    <col min="9988" max="9988" width="11.140625" style="44" customWidth="1"/>
    <col min="9989" max="9989" width="14" style="44" bestFit="1" customWidth="1"/>
    <col min="9990" max="9990" width="17.85546875" style="44" bestFit="1" customWidth="1"/>
    <col min="9991" max="9992" width="11.42578125" style="44"/>
    <col min="9993" max="9993" width="23.28515625" style="44" bestFit="1" customWidth="1"/>
    <col min="9994" max="9994" width="12.140625" style="44" customWidth="1"/>
    <col min="9995" max="9995" width="12.28515625" style="44" bestFit="1" customWidth="1"/>
    <col min="9996" max="9996" width="13.85546875" style="44" customWidth="1"/>
    <col min="9997" max="9997" width="11.42578125" style="44"/>
    <col min="9998" max="9998" width="12.28515625" style="44" customWidth="1"/>
    <col min="9999" max="9999" width="15.85546875" style="44" customWidth="1"/>
    <col min="10000" max="10240" width="11.42578125" style="44"/>
    <col min="10241" max="10241" width="3" style="44" customWidth="1"/>
    <col min="10242" max="10242" width="15.42578125" style="44" customWidth="1"/>
    <col min="10243" max="10243" width="17.85546875" style="44" bestFit="1" customWidth="1"/>
    <col min="10244" max="10244" width="11.140625" style="44" customWidth="1"/>
    <col min="10245" max="10245" width="14" style="44" bestFit="1" customWidth="1"/>
    <col min="10246" max="10246" width="17.85546875" style="44" bestFit="1" customWidth="1"/>
    <col min="10247" max="10248" width="11.42578125" style="44"/>
    <col min="10249" max="10249" width="23.28515625" style="44" bestFit="1" customWidth="1"/>
    <col min="10250" max="10250" width="12.140625" style="44" customWidth="1"/>
    <col min="10251" max="10251" width="12.28515625" style="44" bestFit="1" customWidth="1"/>
    <col min="10252" max="10252" width="13.85546875" style="44" customWidth="1"/>
    <col min="10253" max="10253" width="11.42578125" style="44"/>
    <col min="10254" max="10254" width="12.28515625" style="44" customWidth="1"/>
    <col min="10255" max="10255" width="15.85546875" style="44" customWidth="1"/>
    <col min="10256" max="10496" width="11.42578125" style="44"/>
    <col min="10497" max="10497" width="3" style="44" customWidth="1"/>
    <col min="10498" max="10498" width="15.42578125" style="44" customWidth="1"/>
    <col min="10499" max="10499" width="17.85546875" style="44" bestFit="1" customWidth="1"/>
    <col min="10500" max="10500" width="11.140625" style="44" customWidth="1"/>
    <col min="10501" max="10501" width="14" style="44" bestFit="1" customWidth="1"/>
    <col min="10502" max="10502" width="17.85546875" style="44" bestFit="1" customWidth="1"/>
    <col min="10503" max="10504" width="11.42578125" style="44"/>
    <col min="10505" max="10505" width="23.28515625" style="44" bestFit="1" customWidth="1"/>
    <col min="10506" max="10506" width="12.140625" style="44" customWidth="1"/>
    <col min="10507" max="10507" width="12.28515625" style="44" bestFit="1" customWidth="1"/>
    <col min="10508" max="10508" width="13.85546875" style="44" customWidth="1"/>
    <col min="10509" max="10509" width="11.42578125" style="44"/>
    <col min="10510" max="10510" width="12.28515625" style="44" customWidth="1"/>
    <col min="10511" max="10511" width="15.85546875" style="44" customWidth="1"/>
    <col min="10512" max="10752" width="11.42578125" style="44"/>
    <col min="10753" max="10753" width="3" style="44" customWidth="1"/>
    <col min="10754" max="10754" width="15.42578125" style="44" customWidth="1"/>
    <col min="10755" max="10755" width="17.85546875" style="44" bestFit="1" customWidth="1"/>
    <col min="10756" max="10756" width="11.140625" style="44" customWidth="1"/>
    <col min="10757" max="10757" width="14" style="44" bestFit="1" customWidth="1"/>
    <col min="10758" max="10758" width="17.85546875" style="44" bestFit="1" customWidth="1"/>
    <col min="10759" max="10760" width="11.42578125" style="44"/>
    <col min="10761" max="10761" width="23.28515625" style="44" bestFit="1" customWidth="1"/>
    <col min="10762" max="10762" width="12.140625" style="44" customWidth="1"/>
    <col min="10763" max="10763" width="12.28515625" style="44" bestFit="1" customWidth="1"/>
    <col min="10764" max="10764" width="13.85546875" style="44" customWidth="1"/>
    <col min="10765" max="10765" width="11.42578125" style="44"/>
    <col min="10766" max="10766" width="12.28515625" style="44" customWidth="1"/>
    <col min="10767" max="10767" width="15.85546875" style="44" customWidth="1"/>
    <col min="10768" max="11008" width="11.42578125" style="44"/>
    <col min="11009" max="11009" width="3" style="44" customWidth="1"/>
    <col min="11010" max="11010" width="15.42578125" style="44" customWidth="1"/>
    <col min="11011" max="11011" width="17.85546875" style="44" bestFit="1" customWidth="1"/>
    <col min="11012" max="11012" width="11.140625" style="44" customWidth="1"/>
    <col min="11013" max="11013" width="14" style="44" bestFit="1" customWidth="1"/>
    <col min="11014" max="11014" width="17.85546875" style="44" bestFit="1" customWidth="1"/>
    <col min="11015" max="11016" width="11.42578125" style="44"/>
    <col min="11017" max="11017" width="23.28515625" style="44" bestFit="1" customWidth="1"/>
    <col min="11018" max="11018" width="12.140625" style="44" customWidth="1"/>
    <col min="11019" max="11019" width="12.28515625" style="44" bestFit="1" customWidth="1"/>
    <col min="11020" max="11020" width="13.85546875" style="44" customWidth="1"/>
    <col min="11021" max="11021" width="11.42578125" style="44"/>
    <col min="11022" max="11022" width="12.28515625" style="44" customWidth="1"/>
    <col min="11023" max="11023" width="15.85546875" style="44" customWidth="1"/>
    <col min="11024" max="11264" width="11.42578125" style="44"/>
    <col min="11265" max="11265" width="3" style="44" customWidth="1"/>
    <col min="11266" max="11266" width="15.42578125" style="44" customWidth="1"/>
    <col min="11267" max="11267" width="17.85546875" style="44" bestFit="1" customWidth="1"/>
    <col min="11268" max="11268" width="11.140625" style="44" customWidth="1"/>
    <col min="11269" max="11269" width="14" style="44" bestFit="1" customWidth="1"/>
    <col min="11270" max="11270" width="17.85546875" style="44" bestFit="1" customWidth="1"/>
    <col min="11271" max="11272" width="11.42578125" style="44"/>
    <col min="11273" max="11273" width="23.28515625" style="44" bestFit="1" customWidth="1"/>
    <col min="11274" max="11274" width="12.140625" style="44" customWidth="1"/>
    <col min="11275" max="11275" width="12.28515625" style="44" bestFit="1" customWidth="1"/>
    <col min="11276" max="11276" width="13.85546875" style="44" customWidth="1"/>
    <col min="11277" max="11277" width="11.42578125" style="44"/>
    <col min="11278" max="11278" width="12.28515625" style="44" customWidth="1"/>
    <col min="11279" max="11279" width="15.85546875" style="44" customWidth="1"/>
    <col min="11280" max="11520" width="11.42578125" style="44"/>
    <col min="11521" max="11521" width="3" style="44" customWidth="1"/>
    <col min="11522" max="11522" width="15.42578125" style="44" customWidth="1"/>
    <col min="11523" max="11523" width="17.85546875" style="44" bestFit="1" customWidth="1"/>
    <col min="11524" max="11524" width="11.140625" style="44" customWidth="1"/>
    <col min="11525" max="11525" width="14" style="44" bestFit="1" customWidth="1"/>
    <col min="11526" max="11526" width="17.85546875" style="44" bestFit="1" customWidth="1"/>
    <col min="11527" max="11528" width="11.42578125" style="44"/>
    <col min="11529" max="11529" width="23.28515625" style="44" bestFit="1" customWidth="1"/>
    <col min="11530" max="11530" width="12.140625" style="44" customWidth="1"/>
    <col min="11531" max="11531" width="12.28515625" style="44" bestFit="1" customWidth="1"/>
    <col min="11532" max="11532" width="13.85546875" style="44" customWidth="1"/>
    <col min="11533" max="11533" width="11.42578125" style="44"/>
    <col min="11534" max="11534" width="12.28515625" style="44" customWidth="1"/>
    <col min="11535" max="11535" width="15.85546875" style="44" customWidth="1"/>
    <col min="11536" max="11776" width="11.42578125" style="44"/>
    <col min="11777" max="11777" width="3" style="44" customWidth="1"/>
    <col min="11778" max="11778" width="15.42578125" style="44" customWidth="1"/>
    <col min="11779" max="11779" width="17.85546875" style="44" bestFit="1" customWidth="1"/>
    <col min="11780" max="11780" width="11.140625" style="44" customWidth="1"/>
    <col min="11781" max="11781" width="14" style="44" bestFit="1" customWidth="1"/>
    <col min="11782" max="11782" width="17.85546875" style="44" bestFit="1" customWidth="1"/>
    <col min="11783" max="11784" width="11.42578125" style="44"/>
    <col min="11785" max="11785" width="23.28515625" style="44" bestFit="1" customWidth="1"/>
    <col min="11786" max="11786" width="12.140625" style="44" customWidth="1"/>
    <col min="11787" max="11787" width="12.28515625" style="44" bestFit="1" customWidth="1"/>
    <col min="11788" max="11788" width="13.85546875" style="44" customWidth="1"/>
    <col min="11789" max="11789" width="11.42578125" style="44"/>
    <col min="11790" max="11790" width="12.28515625" style="44" customWidth="1"/>
    <col min="11791" max="11791" width="15.85546875" style="44" customWidth="1"/>
    <col min="11792" max="12032" width="11.42578125" style="44"/>
    <col min="12033" max="12033" width="3" style="44" customWidth="1"/>
    <col min="12034" max="12034" width="15.42578125" style="44" customWidth="1"/>
    <col min="12035" max="12035" width="17.85546875" style="44" bestFit="1" customWidth="1"/>
    <col min="12036" max="12036" width="11.140625" style="44" customWidth="1"/>
    <col min="12037" max="12037" width="14" style="44" bestFit="1" customWidth="1"/>
    <col min="12038" max="12038" width="17.85546875" style="44" bestFit="1" customWidth="1"/>
    <col min="12039" max="12040" width="11.42578125" style="44"/>
    <col min="12041" max="12041" width="23.28515625" style="44" bestFit="1" customWidth="1"/>
    <col min="12042" max="12042" width="12.140625" style="44" customWidth="1"/>
    <col min="12043" max="12043" width="12.28515625" style="44" bestFit="1" customWidth="1"/>
    <col min="12044" max="12044" width="13.85546875" style="44" customWidth="1"/>
    <col min="12045" max="12045" width="11.42578125" style="44"/>
    <col min="12046" max="12046" width="12.28515625" style="44" customWidth="1"/>
    <col min="12047" max="12047" width="15.85546875" style="44" customWidth="1"/>
    <col min="12048" max="12288" width="11.42578125" style="44"/>
    <col min="12289" max="12289" width="3" style="44" customWidth="1"/>
    <col min="12290" max="12290" width="15.42578125" style="44" customWidth="1"/>
    <col min="12291" max="12291" width="17.85546875" style="44" bestFit="1" customWidth="1"/>
    <col min="12292" max="12292" width="11.140625" style="44" customWidth="1"/>
    <col min="12293" max="12293" width="14" style="44" bestFit="1" customWidth="1"/>
    <col min="12294" max="12294" width="17.85546875" style="44" bestFit="1" customWidth="1"/>
    <col min="12295" max="12296" width="11.42578125" style="44"/>
    <col min="12297" max="12297" width="23.28515625" style="44" bestFit="1" customWidth="1"/>
    <col min="12298" max="12298" width="12.140625" style="44" customWidth="1"/>
    <col min="12299" max="12299" width="12.28515625" style="44" bestFit="1" customWidth="1"/>
    <col min="12300" max="12300" width="13.85546875" style="44" customWidth="1"/>
    <col min="12301" max="12301" width="11.42578125" style="44"/>
    <col min="12302" max="12302" width="12.28515625" style="44" customWidth="1"/>
    <col min="12303" max="12303" width="15.85546875" style="44" customWidth="1"/>
    <col min="12304" max="12544" width="11.42578125" style="44"/>
    <col min="12545" max="12545" width="3" style="44" customWidth="1"/>
    <col min="12546" max="12546" width="15.42578125" style="44" customWidth="1"/>
    <col min="12547" max="12547" width="17.85546875" style="44" bestFit="1" customWidth="1"/>
    <col min="12548" max="12548" width="11.140625" style="44" customWidth="1"/>
    <col min="12549" max="12549" width="14" style="44" bestFit="1" customWidth="1"/>
    <col min="12550" max="12550" width="17.85546875" style="44" bestFit="1" customWidth="1"/>
    <col min="12551" max="12552" width="11.42578125" style="44"/>
    <col min="12553" max="12553" width="23.28515625" style="44" bestFit="1" customWidth="1"/>
    <col min="12554" max="12554" width="12.140625" style="44" customWidth="1"/>
    <col min="12555" max="12555" width="12.28515625" style="44" bestFit="1" customWidth="1"/>
    <col min="12556" max="12556" width="13.85546875" style="44" customWidth="1"/>
    <col min="12557" max="12557" width="11.42578125" style="44"/>
    <col min="12558" max="12558" width="12.28515625" style="44" customWidth="1"/>
    <col min="12559" max="12559" width="15.85546875" style="44" customWidth="1"/>
    <col min="12560" max="12800" width="11.42578125" style="44"/>
    <col min="12801" max="12801" width="3" style="44" customWidth="1"/>
    <col min="12802" max="12802" width="15.42578125" style="44" customWidth="1"/>
    <col min="12803" max="12803" width="17.85546875" style="44" bestFit="1" customWidth="1"/>
    <col min="12804" max="12804" width="11.140625" style="44" customWidth="1"/>
    <col min="12805" max="12805" width="14" style="44" bestFit="1" customWidth="1"/>
    <col min="12806" max="12806" width="17.85546875" style="44" bestFit="1" customWidth="1"/>
    <col min="12807" max="12808" width="11.42578125" style="44"/>
    <col min="12809" max="12809" width="23.28515625" style="44" bestFit="1" customWidth="1"/>
    <col min="12810" max="12810" width="12.140625" style="44" customWidth="1"/>
    <col min="12811" max="12811" width="12.28515625" style="44" bestFit="1" customWidth="1"/>
    <col min="12812" max="12812" width="13.85546875" style="44" customWidth="1"/>
    <col min="12813" max="12813" width="11.42578125" style="44"/>
    <col min="12814" max="12814" width="12.28515625" style="44" customWidth="1"/>
    <col min="12815" max="12815" width="15.85546875" style="44" customWidth="1"/>
    <col min="12816" max="13056" width="11.42578125" style="44"/>
    <col min="13057" max="13057" width="3" style="44" customWidth="1"/>
    <col min="13058" max="13058" width="15.42578125" style="44" customWidth="1"/>
    <col min="13059" max="13059" width="17.85546875" style="44" bestFit="1" customWidth="1"/>
    <col min="13060" max="13060" width="11.140625" style="44" customWidth="1"/>
    <col min="13061" max="13061" width="14" style="44" bestFit="1" customWidth="1"/>
    <col min="13062" max="13062" width="17.85546875" style="44" bestFit="1" customWidth="1"/>
    <col min="13063" max="13064" width="11.42578125" style="44"/>
    <col min="13065" max="13065" width="23.28515625" style="44" bestFit="1" customWidth="1"/>
    <col min="13066" max="13066" width="12.140625" style="44" customWidth="1"/>
    <col min="13067" max="13067" width="12.28515625" style="44" bestFit="1" customWidth="1"/>
    <col min="13068" max="13068" width="13.85546875" style="44" customWidth="1"/>
    <col min="13069" max="13069" width="11.42578125" style="44"/>
    <col min="13070" max="13070" width="12.28515625" style="44" customWidth="1"/>
    <col min="13071" max="13071" width="15.85546875" style="44" customWidth="1"/>
    <col min="13072" max="13312" width="11.42578125" style="44"/>
    <col min="13313" max="13313" width="3" style="44" customWidth="1"/>
    <col min="13314" max="13314" width="15.42578125" style="44" customWidth="1"/>
    <col min="13315" max="13315" width="17.85546875" style="44" bestFit="1" customWidth="1"/>
    <col min="13316" max="13316" width="11.140625" style="44" customWidth="1"/>
    <col min="13317" max="13317" width="14" style="44" bestFit="1" customWidth="1"/>
    <col min="13318" max="13318" width="17.85546875" style="44" bestFit="1" customWidth="1"/>
    <col min="13319" max="13320" width="11.42578125" style="44"/>
    <col min="13321" max="13321" width="23.28515625" style="44" bestFit="1" customWidth="1"/>
    <col min="13322" max="13322" width="12.140625" style="44" customWidth="1"/>
    <col min="13323" max="13323" width="12.28515625" style="44" bestFit="1" customWidth="1"/>
    <col min="13324" max="13324" width="13.85546875" style="44" customWidth="1"/>
    <col min="13325" max="13325" width="11.42578125" style="44"/>
    <col min="13326" max="13326" width="12.28515625" style="44" customWidth="1"/>
    <col min="13327" max="13327" width="15.85546875" style="44" customWidth="1"/>
    <col min="13328" max="13568" width="11.42578125" style="44"/>
    <col min="13569" max="13569" width="3" style="44" customWidth="1"/>
    <col min="13570" max="13570" width="15.42578125" style="44" customWidth="1"/>
    <col min="13571" max="13571" width="17.85546875" style="44" bestFit="1" customWidth="1"/>
    <col min="13572" max="13572" width="11.140625" style="44" customWidth="1"/>
    <col min="13573" max="13573" width="14" style="44" bestFit="1" customWidth="1"/>
    <col min="13574" max="13574" width="17.85546875" style="44" bestFit="1" customWidth="1"/>
    <col min="13575" max="13576" width="11.42578125" style="44"/>
    <col min="13577" max="13577" width="23.28515625" style="44" bestFit="1" customWidth="1"/>
    <col min="13578" max="13578" width="12.140625" style="44" customWidth="1"/>
    <col min="13579" max="13579" width="12.28515625" style="44" bestFit="1" customWidth="1"/>
    <col min="13580" max="13580" width="13.85546875" style="44" customWidth="1"/>
    <col min="13581" max="13581" width="11.42578125" style="44"/>
    <col min="13582" max="13582" width="12.28515625" style="44" customWidth="1"/>
    <col min="13583" max="13583" width="15.85546875" style="44" customWidth="1"/>
    <col min="13584" max="13824" width="11.42578125" style="44"/>
    <col min="13825" max="13825" width="3" style="44" customWidth="1"/>
    <col min="13826" max="13826" width="15.42578125" style="44" customWidth="1"/>
    <col min="13827" max="13827" width="17.85546875" style="44" bestFit="1" customWidth="1"/>
    <col min="13828" max="13828" width="11.140625" style="44" customWidth="1"/>
    <col min="13829" max="13829" width="14" style="44" bestFit="1" customWidth="1"/>
    <col min="13830" max="13830" width="17.85546875" style="44" bestFit="1" customWidth="1"/>
    <col min="13831" max="13832" width="11.42578125" style="44"/>
    <col min="13833" max="13833" width="23.28515625" style="44" bestFit="1" customWidth="1"/>
    <col min="13834" max="13834" width="12.140625" style="44" customWidth="1"/>
    <col min="13835" max="13835" width="12.28515625" style="44" bestFit="1" customWidth="1"/>
    <col min="13836" max="13836" width="13.85546875" style="44" customWidth="1"/>
    <col min="13837" max="13837" width="11.42578125" style="44"/>
    <col min="13838" max="13838" width="12.28515625" style="44" customWidth="1"/>
    <col min="13839" max="13839" width="15.85546875" style="44" customWidth="1"/>
    <col min="13840" max="14080" width="11.42578125" style="44"/>
    <col min="14081" max="14081" width="3" style="44" customWidth="1"/>
    <col min="14082" max="14082" width="15.42578125" style="44" customWidth="1"/>
    <col min="14083" max="14083" width="17.85546875" style="44" bestFit="1" customWidth="1"/>
    <col min="14084" max="14084" width="11.140625" style="44" customWidth="1"/>
    <col min="14085" max="14085" width="14" style="44" bestFit="1" customWidth="1"/>
    <col min="14086" max="14086" width="17.85546875" style="44" bestFit="1" customWidth="1"/>
    <col min="14087" max="14088" width="11.42578125" style="44"/>
    <col min="14089" max="14089" width="23.28515625" style="44" bestFit="1" customWidth="1"/>
    <col min="14090" max="14090" width="12.140625" style="44" customWidth="1"/>
    <col min="14091" max="14091" width="12.28515625" style="44" bestFit="1" customWidth="1"/>
    <col min="14092" max="14092" width="13.85546875" style="44" customWidth="1"/>
    <col min="14093" max="14093" width="11.42578125" style="44"/>
    <col min="14094" max="14094" width="12.28515625" style="44" customWidth="1"/>
    <col min="14095" max="14095" width="15.85546875" style="44" customWidth="1"/>
    <col min="14096" max="14336" width="11.42578125" style="44"/>
    <col min="14337" max="14337" width="3" style="44" customWidth="1"/>
    <col min="14338" max="14338" width="15.42578125" style="44" customWidth="1"/>
    <col min="14339" max="14339" width="17.85546875" style="44" bestFit="1" customWidth="1"/>
    <col min="14340" max="14340" width="11.140625" style="44" customWidth="1"/>
    <col min="14341" max="14341" width="14" style="44" bestFit="1" customWidth="1"/>
    <col min="14342" max="14342" width="17.85546875" style="44" bestFit="1" customWidth="1"/>
    <col min="14343" max="14344" width="11.42578125" style="44"/>
    <col min="14345" max="14345" width="23.28515625" style="44" bestFit="1" customWidth="1"/>
    <col min="14346" max="14346" width="12.140625" style="44" customWidth="1"/>
    <col min="14347" max="14347" width="12.28515625" style="44" bestFit="1" customWidth="1"/>
    <col min="14348" max="14348" width="13.85546875" style="44" customWidth="1"/>
    <col min="14349" max="14349" width="11.42578125" style="44"/>
    <col min="14350" max="14350" width="12.28515625" style="44" customWidth="1"/>
    <col min="14351" max="14351" width="15.85546875" style="44" customWidth="1"/>
    <col min="14352" max="14592" width="11.42578125" style="44"/>
    <col min="14593" max="14593" width="3" style="44" customWidth="1"/>
    <col min="14594" max="14594" width="15.42578125" style="44" customWidth="1"/>
    <col min="14595" max="14595" width="17.85546875" style="44" bestFit="1" customWidth="1"/>
    <col min="14596" max="14596" width="11.140625" style="44" customWidth="1"/>
    <col min="14597" max="14597" width="14" style="44" bestFit="1" customWidth="1"/>
    <col min="14598" max="14598" width="17.85546875" style="44" bestFit="1" customWidth="1"/>
    <col min="14599" max="14600" width="11.42578125" style="44"/>
    <col min="14601" max="14601" width="23.28515625" style="44" bestFit="1" customWidth="1"/>
    <col min="14602" max="14602" width="12.140625" style="44" customWidth="1"/>
    <col min="14603" max="14603" width="12.28515625" style="44" bestFit="1" customWidth="1"/>
    <col min="14604" max="14604" width="13.85546875" style="44" customWidth="1"/>
    <col min="14605" max="14605" width="11.42578125" style="44"/>
    <col min="14606" max="14606" width="12.28515625" style="44" customWidth="1"/>
    <col min="14607" max="14607" width="15.85546875" style="44" customWidth="1"/>
    <col min="14608" max="14848" width="11.42578125" style="44"/>
    <col min="14849" max="14849" width="3" style="44" customWidth="1"/>
    <col min="14850" max="14850" width="15.42578125" style="44" customWidth="1"/>
    <col min="14851" max="14851" width="17.85546875" style="44" bestFit="1" customWidth="1"/>
    <col min="14852" max="14852" width="11.140625" style="44" customWidth="1"/>
    <col min="14853" max="14853" width="14" style="44" bestFit="1" customWidth="1"/>
    <col min="14854" max="14854" width="17.85546875" style="44" bestFit="1" customWidth="1"/>
    <col min="14855" max="14856" width="11.42578125" style="44"/>
    <col min="14857" max="14857" width="23.28515625" style="44" bestFit="1" customWidth="1"/>
    <col min="14858" max="14858" width="12.140625" style="44" customWidth="1"/>
    <col min="14859" max="14859" width="12.28515625" style="44" bestFit="1" customWidth="1"/>
    <col min="14860" max="14860" width="13.85546875" style="44" customWidth="1"/>
    <col min="14861" max="14861" width="11.42578125" style="44"/>
    <col min="14862" max="14862" width="12.28515625" style="44" customWidth="1"/>
    <col min="14863" max="14863" width="15.85546875" style="44" customWidth="1"/>
    <col min="14864" max="15104" width="11.42578125" style="44"/>
    <col min="15105" max="15105" width="3" style="44" customWidth="1"/>
    <col min="15106" max="15106" width="15.42578125" style="44" customWidth="1"/>
    <col min="15107" max="15107" width="17.85546875" style="44" bestFit="1" customWidth="1"/>
    <col min="15108" max="15108" width="11.140625" style="44" customWidth="1"/>
    <col min="15109" max="15109" width="14" style="44" bestFit="1" customWidth="1"/>
    <col min="15110" max="15110" width="17.85546875" style="44" bestFit="1" customWidth="1"/>
    <col min="15111" max="15112" width="11.42578125" style="44"/>
    <col min="15113" max="15113" width="23.28515625" style="44" bestFit="1" customWidth="1"/>
    <col min="15114" max="15114" width="12.140625" style="44" customWidth="1"/>
    <col min="15115" max="15115" width="12.28515625" style="44" bestFit="1" customWidth="1"/>
    <col min="15116" max="15116" width="13.85546875" style="44" customWidth="1"/>
    <col min="15117" max="15117" width="11.42578125" style="44"/>
    <col min="15118" max="15118" width="12.28515625" style="44" customWidth="1"/>
    <col min="15119" max="15119" width="15.85546875" style="44" customWidth="1"/>
    <col min="15120" max="15360" width="11.42578125" style="44"/>
    <col min="15361" max="15361" width="3" style="44" customWidth="1"/>
    <col min="15362" max="15362" width="15.42578125" style="44" customWidth="1"/>
    <col min="15363" max="15363" width="17.85546875" style="44" bestFit="1" customWidth="1"/>
    <col min="15364" max="15364" width="11.140625" style="44" customWidth="1"/>
    <col min="15365" max="15365" width="14" style="44" bestFit="1" customWidth="1"/>
    <col min="15366" max="15366" width="17.85546875" style="44" bestFit="1" customWidth="1"/>
    <col min="15367" max="15368" width="11.42578125" style="44"/>
    <col min="15369" max="15369" width="23.28515625" style="44" bestFit="1" customWidth="1"/>
    <col min="15370" max="15370" width="12.140625" style="44" customWidth="1"/>
    <col min="15371" max="15371" width="12.28515625" style="44" bestFit="1" customWidth="1"/>
    <col min="15372" max="15372" width="13.85546875" style="44" customWidth="1"/>
    <col min="15373" max="15373" width="11.42578125" style="44"/>
    <col min="15374" max="15374" width="12.28515625" style="44" customWidth="1"/>
    <col min="15375" max="15375" width="15.85546875" style="44" customWidth="1"/>
    <col min="15376" max="15616" width="11.42578125" style="44"/>
    <col min="15617" max="15617" width="3" style="44" customWidth="1"/>
    <col min="15618" max="15618" width="15.42578125" style="44" customWidth="1"/>
    <col min="15619" max="15619" width="17.85546875" style="44" bestFit="1" customWidth="1"/>
    <col min="15620" max="15620" width="11.140625" style="44" customWidth="1"/>
    <col min="15621" max="15621" width="14" style="44" bestFit="1" customWidth="1"/>
    <col min="15622" max="15622" width="17.85546875" style="44" bestFit="1" customWidth="1"/>
    <col min="15623" max="15624" width="11.42578125" style="44"/>
    <col min="15625" max="15625" width="23.28515625" style="44" bestFit="1" customWidth="1"/>
    <col min="15626" max="15626" width="12.140625" style="44" customWidth="1"/>
    <col min="15627" max="15627" width="12.28515625" style="44" bestFit="1" customWidth="1"/>
    <col min="15628" max="15628" width="13.85546875" style="44" customWidth="1"/>
    <col min="15629" max="15629" width="11.42578125" style="44"/>
    <col min="15630" max="15630" width="12.28515625" style="44" customWidth="1"/>
    <col min="15631" max="15631" width="15.85546875" style="44" customWidth="1"/>
    <col min="15632" max="15872" width="11.42578125" style="44"/>
    <col min="15873" max="15873" width="3" style="44" customWidth="1"/>
    <col min="15874" max="15874" width="15.42578125" style="44" customWidth="1"/>
    <col min="15875" max="15875" width="17.85546875" style="44" bestFit="1" customWidth="1"/>
    <col min="15876" max="15876" width="11.140625" style="44" customWidth="1"/>
    <col min="15877" max="15877" width="14" style="44" bestFit="1" customWidth="1"/>
    <col min="15878" max="15878" width="17.85546875" style="44" bestFit="1" customWidth="1"/>
    <col min="15879" max="15880" width="11.42578125" style="44"/>
    <col min="15881" max="15881" width="23.28515625" style="44" bestFit="1" customWidth="1"/>
    <col min="15882" max="15882" width="12.140625" style="44" customWidth="1"/>
    <col min="15883" max="15883" width="12.28515625" style="44" bestFit="1" customWidth="1"/>
    <col min="15884" max="15884" width="13.85546875" style="44" customWidth="1"/>
    <col min="15885" max="15885" width="11.42578125" style="44"/>
    <col min="15886" max="15886" width="12.28515625" style="44" customWidth="1"/>
    <col min="15887" max="15887" width="15.85546875" style="44" customWidth="1"/>
    <col min="15888" max="16128" width="11.42578125" style="44"/>
    <col min="16129" max="16129" width="3" style="44" customWidth="1"/>
    <col min="16130" max="16130" width="15.42578125" style="44" customWidth="1"/>
    <col min="16131" max="16131" width="17.85546875" style="44" bestFit="1" customWidth="1"/>
    <col min="16132" max="16132" width="11.140625" style="44" customWidth="1"/>
    <col min="16133" max="16133" width="14" style="44" bestFit="1" customWidth="1"/>
    <col min="16134" max="16134" width="17.85546875" style="44" bestFit="1" customWidth="1"/>
    <col min="16135" max="16136" width="11.42578125" style="44"/>
    <col min="16137" max="16137" width="23.28515625" style="44" bestFit="1" customWidth="1"/>
    <col min="16138" max="16138" width="12.140625" style="44" customWidth="1"/>
    <col min="16139" max="16139" width="12.28515625" style="44" bestFit="1" customWidth="1"/>
    <col min="16140" max="16140" width="13.85546875" style="44" customWidth="1"/>
    <col min="16141" max="16141" width="11.42578125" style="44"/>
    <col min="16142" max="16142" width="12.28515625" style="44" customWidth="1"/>
    <col min="16143" max="16143" width="15.85546875" style="44" customWidth="1"/>
    <col min="16144" max="16384" width="11.42578125" style="44"/>
  </cols>
  <sheetData>
    <row r="1" spans="2:15" s="33" customFormat="1" ht="15" x14ac:dyDescent="0.25">
      <c r="N1" s="34"/>
    </row>
    <row r="2" spans="2:15" s="33" customFormat="1" ht="66" customHeight="1" x14ac:dyDescent="0.25">
      <c r="C2" s="179" t="s">
        <v>115</v>
      </c>
      <c r="D2" s="179"/>
      <c r="E2" s="179"/>
      <c r="F2" s="179"/>
      <c r="G2" s="179"/>
      <c r="H2" s="179"/>
      <c r="I2" s="179"/>
      <c r="J2" s="179"/>
      <c r="K2" s="179"/>
      <c r="L2" s="179"/>
      <c r="M2" s="179"/>
      <c r="N2" s="179"/>
      <c r="O2" s="179"/>
    </row>
    <row r="3" spans="2:15" s="33" customFormat="1" ht="66" customHeight="1" x14ac:dyDescent="0.25">
      <c r="C3" s="151"/>
      <c r="D3" s="151"/>
      <c r="E3" s="151"/>
      <c r="F3" s="151"/>
      <c r="G3" s="151"/>
      <c r="H3" s="151"/>
      <c r="I3" s="151"/>
      <c r="J3" s="151"/>
      <c r="K3" s="151"/>
      <c r="L3" s="151"/>
      <c r="M3" s="151"/>
      <c r="N3" s="151"/>
      <c r="O3" s="151"/>
    </row>
    <row r="4" spans="2:15" s="33" customFormat="1" ht="66" customHeight="1" x14ac:dyDescent="0.25">
      <c r="C4" s="151"/>
      <c r="D4" s="151"/>
      <c r="E4" s="151"/>
      <c r="F4" s="151"/>
      <c r="G4" s="151"/>
      <c r="H4" s="151"/>
      <c r="I4" s="151"/>
      <c r="J4" s="151"/>
      <c r="K4" s="151"/>
      <c r="L4" s="151"/>
      <c r="M4" s="151"/>
      <c r="N4" s="151"/>
      <c r="O4" s="151"/>
    </row>
    <row r="5" spans="2:15" s="33" customFormat="1" ht="31.5" customHeight="1" x14ac:dyDescent="0.25">
      <c r="C5" s="177" t="s">
        <v>63</v>
      </c>
      <c r="D5" s="178"/>
      <c r="E5" s="178"/>
      <c r="F5" s="178"/>
      <c r="G5" s="178"/>
      <c r="H5" s="178"/>
      <c r="I5" s="178"/>
      <c r="J5" s="178"/>
      <c r="K5" s="178"/>
      <c r="L5" s="178"/>
      <c r="M5" s="178"/>
      <c r="N5" s="178"/>
      <c r="O5" s="178"/>
    </row>
    <row r="6" spans="2:15" s="33" customFormat="1" ht="34.5" customHeight="1" x14ac:dyDescent="0.25">
      <c r="B6" s="35"/>
      <c r="C6" s="192" t="s">
        <v>67</v>
      </c>
      <c r="D6" s="192"/>
      <c r="E6" s="192"/>
      <c r="F6" s="192"/>
      <c r="G6" s="192"/>
      <c r="H6" s="192"/>
      <c r="I6" s="192"/>
      <c r="J6" s="192"/>
      <c r="K6" s="192"/>
      <c r="L6" s="192"/>
      <c r="M6" s="192"/>
      <c r="N6" s="192"/>
      <c r="O6" s="192"/>
    </row>
    <row r="7" spans="2:15" s="33" customFormat="1" ht="14.25" customHeight="1" x14ac:dyDescent="0.25">
      <c r="B7" s="35"/>
      <c r="C7" s="186" t="s">
        <v>43</v>
      </c>
      <c r="D7" s="187"/>
      <c r="E7" s="187"/>
      <c r="F7" s="187"/>
      <c r="G7" s="187"/>
      <c r="H7" s="187"/>
      <c r="I7" s="187"/>
      <c r="J7" s="187"/>
      <c r="K7" s="187"/>
      <c r="L7" s="187"/>
      <c r="M7" s="187"/>
      <c r="N7" s="187"/>
      <c r="O7" s="187"/>
    </row>
    <row r="8" spans="2:15" s="33" customFormat="1" ht="14.25" customHeight="1" x14ac:dyDescent="0.25">
      <c r="B8" s="35"/>
      <c r="C8" s="35"/>
      <c r="D8" s="35"/>
      <c r="E8" s="35"/>
      <c r="F8" s="35"/>
      <c r="G8" s="35"/>
      <c r="H8" s="35"/>
      <c r="I8" s="35"/>
      <c r="J8" s="35"/>
      <c r="K8" s="35"/>
      <c r="L8" s="35"/>
      <c r="M8" s="35"/>
      <c r="N8" s="36"/>
      <c r="O8" s="35"/>
    </row>
    <row r="9" spans="2:15" s="33" customFormat="1" ht="14.25" customHeight="1" x14ac:dyDescent="0.25">
      <c r="B9" s="35"/>
      <c r="C9" s="35"/>
      <c r="D9" s="35"/>
      <c r="E9" s="35"/>
      <c r="F9" s="35"/>
      <c r="G9" s="35"/>
      <c r="H9" s="35"/>
      <c r="I9" s="35"/>
      <c r="J9" s="35"/>
      <c r="K9" s="35"/>
      <c r="L9" s="35"/>
      <c r="M9" s="35"/>
      <c r="N9" s="36"/>
      <c r="O9" s="35"/>
    </row>
    <row r="10" spans="2:15" s="33" customFormat="1" ht="14.25" customHeight="1" x14ac:dyDescent="0.25">
      <c r="B10" s="35"/>
      <c r="C10" s="35"/>
      <c r="D10" s="35"/>
      <c r="E10" s="35"/>
      <c r="F10" s="35"/>
      <c r="G10" s="35"/>
      <c r="H10" s="35"/>
      <c r="I10" s="35"/>
      <c r="J10" s="35"/>
      <c r="K10" s="35"/>
      <c r="L10" s="35"/>
      <c r="M10" s="35"/>
      <c r="N10" s="36"/>
      <c r="O10" s="35"/>
    </row>
    <row r="11" spans="2:15" s="33" customFormat="1" ht="14.25" customHeight="1" x14ac:dyDescent="0.25">
      <c r="B11" s="37" t="s">
        <v>8</v>
      </c>
      <c r="C11" s="37"/>
      <c r="D11" s="38"/>
      <c r="E11" s="189"/>
      <c r="F11" s="189"/>
      <c r="G11" s="189"/>
      <c r="H11" s="189"/>
      <c r="I11" s="189"/>
      <c r="J11" s="189"/>
      <c r="K11" s="189"/>
      <c r="L11" s="189"/>
      <c r="M11" s="189"/>
      <c r="N11" s="189"/>
      <c r="O11" s="189"/>
    </row>
    <row r="12" spans="2:15" s="33" customFormat="1" ht="15" x14ac:dyDescent="0.25">
      <c r="B12" s="188" t="s">
        <v>9</v>
      </c>
      <c r="C12" s="188"/>
      <c r="D12" s="38"/>
      <c r="E12" s="190"/>
      <c r="F12" s="190"/>
      <c r="G12" s="190"/>
      <c r="H12" s="190"/>
      <c r="I12" s="190"/>
      <c r="J12" s="190"/>
      <c r="K12" s="190"/>
      <c r="L12" s="190"/>
      <c r="M12" s="190"/>
      <c r="N12" s="190"/>
      <c r="O12" s="190"/>
    </row>
    <row r="13" spans="2:15" s="33" customFormat="1" ht="15" x14ac:dyDescent="0.25">
      <c r="B13" s="37"/>
      <c r="C13" s="37"/>
      <c r="D13" s="38"/>
      <c r="E13" s="39"/>
      <c r="F13" s="39"/>
      <c r="G13" s="39"/>
      <c r="H13" s="39"/>
      <c r="I13" s="39"/>
      <c r="J13" s="39"/>
      <c r="K13" s="39"/>
      <c r="L13" s="39"/>
      <c r="M13" s="39"/>
      <c r="N13" s="40"/>
    </row>
    <row r="14" spans="2:15" s="33" customFormat="1" ht="15" x14ac:dyDescent="0.25">
      <c r="B14" s="37"/>
      <c r="C14" s="37"/>
      <c r="D14" s="38"/>
      <c r="E14" s="39"/>
      <c r="F14" s="39"/>
      <c r="G14" s="39"/>
      <c r="H14" s="39"/>
      <c r="I14" s="39"/>
      <c r="J14" s="39"/>
      <c r="K14" s="39"/>
      <c r="L14" s="39"/>
      <c r="M14" s="39"/>
      <c r="N14" s="40"/>
    </row>
    <row r="15" spans="2:15" s="33" customFormat="1" ht="15" hidden="1" x14ac:dyDescent="0.25">
      <c r="B15" s="37" t="s">
        <v>10</v>
      </c>
      <c r="C15" s="37"/>
      <c r="D15" s="38"/>
      <c r="E15" s="191"/>
      <c r="F15" s="191"/>
      <c r="G15" s="191"/>
      <c r="H15" s="191"/>
      <c r="I15" s="191"/>
      <c r="J15" s="191"/>
      <c r="K15" s="191"/>
      <c r="L15" s="191"/>
      <c r="M15" s="191"/>
      <c r="N15" s="191"/>
      <c r="O15" s="191"/>
    </row>
    <row r="16" spans="2:15" s="33" customFormat="1" ht="15" hidden="1" x14ac:dyDescent="0.25">
      <c r="B16" s="188" t="s">
        <v>11</v>
      </c>
      <c r="C16" s="188"/>
      <c r="D16" s="38"/>
      <c r="E16" s="193"/>
      <c r="F16" s="193"/>
      <c r="G16" s="193"/>
      <c r="H16" s="193"/>
      <c r="I16" s="193"/>
      <c r="J16" s="193"/>
      <c r="K16" s="193"/>
      <c r="L16" s="193"/>
      <c r="M16" s="193"/>
      <c r="N16" s="193"/>
      <c r="O16" s="193"/>
    </row>
    <row r="17" spans="1:16" s="33" customFormat="1" ht="15" hidden="1" x14ac:dyDescent="0.25">
      <c r="B17" s="37" t="s">
        <v>12</v>
      </c>
      <c r="C17" s="37"/>
      <c r="D17" s="38"/>
      <c r="E17" s="193"/>
      <c r="F17" s="193"/>
      <c r="G17" s="193"/>
      <c r="H17" s="193"/>
      <c r="I17" s="193"/>
      <c r="J17" s="193"/>
      <c r="K17" s="193"/>
      <c r="L17" s="193"/>
      <c r="M17" s="193"/>
      <c r="N17" s="193"/>
      <c r="O17" s="193"/>
    </row>
    <row r="18" spans="1:16" s="33" customFormat="1" ht="15" x14ac:dyDescent="0.25">
      <c r="B18" s="41"/>
      <c r="C18" s="41"/>
      <c r="D18" s="41"/>
      <c r="E18" s="42"/>
      <c r="F18" s="42"/>
      <c r="G18" s="42"/>
      <c r="H18" s="42"/>
      <c r="I18" s="42"/>
      <c r="J18" s="42"/>
      <c r="K18" s="42"/>
      <c r="L18" s="42"/>
      <c r="M18" s="42"/>
      <c r="N18" s="43"/>
    </row>
    <row r="19" spans="1:16" s="33" customFormat="1" ht="15" x14ac:dyDescent="0.25">
      <c r="B19" s="42"/>
      <c r="C19" s="42"/>
      <c r="D19" s="42"/>
      <c r="E19" s="42"/>
      <c r="F19" s="42"/>
      <c r="G19" s="42"/>
      <c r="H19" s="42"/>
      <c r="I19" s="42"/>
      <c r="J19" s="42"/>
      <c r="K19" s="42"/>
      <c r="L19" s="42"/>
      <c r="M19" s="42"/>
      <c r="N19" s="43"/>
    </row>
    <row r="20" spans="1:16" ht="15.75" x14ac:dyDescent="0.25">
      <c r="B20" s="45"/>
      <c r="O20" s="46"/>
    </row>
    <row r="21" spans="1:16" ht="44.25" customHeight="1" x14ac:dyDescent="0.25">
      <c r="B21" s="171" t="s">
        <v>7</v>
      </c>
      <c r="C21" s="172"/>
      <c r="D21" s="172"/>
      <c r="E21" s="172"/>
      <c r="F21" s="172"/>
      <c r="G21" s="172"/>
      <c r="H21" s="172"/>
      <c r="I21" s="172"/>
      <c r="J21" s="172"/>
      <c r="K21" s="172"/>
      <c r="L21" s="172"/>
      <c r="M21" s="172"/>
      <c r="N21" s="172"/>
      <c r="O21" s="172"/>
    </row>
    <row r="22" spans="1:16" x14ac:dyDescent="0.25">
      <c r="A22" s="47"/>
      <c r="B22" s="47"/>
      <c r="C22" s="47"/>
      <c r="D22" s="47"/>
      <c r="E22" s="47"/>
      <c r="F22" s="47"/>
      <c r="G22" s="47"/>
      <c r="H22" s="47"/>
      <c r="I22" s="47"/>
      <c r="J22" s="47"/>
      <c r="K22" s="47"/>
      <c r="L22" s="47"/>
      <c r="M22" s="47"/>
      <c r="N22" s="47"/>
      <c r="O22" s="47"/>
      <c r="P22" s="47"/>
    </row>
    <row r="23" spans="1:16" ht="39" customHeight="1" x14ac:dyDescent="0.25">
      <c r="A23" s="47"/>
      <c r="B23" s="48"/>
      <c r="C23" s="180" t="s">
        <v>16</v>
      </c>
      <c r="D23" s="181"/>
      <c r="E23" s="181"/>
      <c r="F23" s="182" t="s">
        <v>52</v>
      </c>
      <c r="G23" s="183"/>
      <c r="H23" s="184"/>
      <c r="I23" s="180" t="s">
        <v>3</v>
      </c>
      <c r="J23" s="181"/>
      <c r="K23" s="185"/>
      <c r="L23" s="181" t="s">
        <v>14</v>
      </c>
      <c r="M23" s="181"/>
      <c r="N23" s="185"/>
      <c r="O23" s="47"/>
      <c r="P23" s="47"/>
    </row>
    <row r="24" spans="1:16" s="60" customFormat="1" ht="22.5" x14ac:dyDescent="0.25">
      <c r="A24" s="49" t="s">
        <v>15</v>
      </c>
      <c r="B24" s="50" t="s">
        <v>13</v>
      </c>
      <c r="C24" s="51" t="s">
        <v>0</v>
      </c>
      <c r="D24" s="52" t="s">
        <v>1</v>
      </c>
      <c r="E24" s="52" t="s">
        <v>47</v>
      </c>
      <c r="F24" s="53" t="s">
        <v>2</v>
      </c>
      <c r="G24" s="54" t="s">
        <v>1</v>
      </c>
      <c r="H24" s="55" t="s">
        <v>47</v>
      </c>
      <c r="I24" s="56" t="s">
        <v>3</v>
      </c>
      <c r="J24" s="57" t="s">
        <v>1</v>
      </c>
      <c r="K24" s="55" t="s">
        <v>47</v>
      </c>
      <c r="L24" s="57" t="s">
        <v>4</v>
      </c>
      <c r="M24" s="57" t="s">
        <v>1</v>
      </c>
      <c r="N24" s="55" t="s">
        <v>47</v>
      </c>
      <c r="O24" s="58" t="s">
        <v>5</v>
      </c>
      <c r="P24" s="59"/>
    </row>
    <row r="25" spans="1:16" s="60" customFormat="1" x14ac:dyDescent="0.25">
      <c r="A25" s="61">
        <v>1</v>
      </c>
      <c r="B25" s="19"/>
      <c r="C25" s="20"/>
      <c r="D25" s="62">
        <f>1+E59</f>
        <v>1.04</v>
      </c>
      <c r="E25" s="63">
        <f>C25/D25</f>
        <v>0</v>
      </c>
      <c r="F25" s="21"/>
      <c r="G25" s="64">
        <f>D25</f>
        <v>1.04</v>
      </c>
      <c r="H25" s="65">
        <f>F25/G25</f>
        <v>0</v>
      </c>
      <c r="I25" s="22"/>
      <c r="J25" s="64">
        <f>D25</f>
        <v>1.04</v>
      </c>
      <c r="K25" s="66">
        <f t="shared" ref="K25:K54" si="0">I25/J25</f>
        <v>0</v>
      </c>
      <c r="L25" s="23"/>
      <c r="M25" s="67">
        <f>D25</f>
        <v>1.04</v>
      </c>
      <c r="N25" s="66">
        <f>L25/M25</f>
        <v>0</v>
      </c>
      <c r="O25" s="68">
        <f>-C25-F25+I25+L25</f>
        <v>0</v>
      </c>
      <c r="P25" s="69"/>
    </row>
    <row r="26" spans="1:16" s="60" customFormat="1" x14ac:dyDescent="0.25">
      <c r="A26" s="70">
        <v>2</v>
      </c>
      <c r="B26" s="71">
        <f>B25+1</f>
        <v>1</v>
      </c>
      <c r="C26" s="24"/>
      <c r="D26" s="72">
        <f>$D$25*D25</f>
        <v>1.0816000000000001</v>
      </c>
      <c r="E26" s="72">
        <f>C26/D26</f>
        <v>0</v>
      </c>
      <c r="F26" s="25"/>
      <c r="G26" s="73">
        <f>$G$25*G25</f>
        <v>1.0816000000000001</v>
      </c>
      <c r="H26" s="74">
        <f t="shared" ref="H26:H54" si="1">F26/G26</f>
        <v>0</v>
      </c>
      <c r="I26" s="26"/>
      <c r="J26" s="75">
        <f>$J$25*J25</f>
        <v>1.0816000000000001</v>
      </c>
      <c r="K26" s="76">
        <f t="shared" si="0"/>
        <v>0</v>
      </c>
      <c r="L26" s="27"/>
      <c r="M26" s="75">
        <f>$M$25*M25</f>
        <v>1.0816000000000001</v>
      </c>
      <c r="N26" s="76">
        <f t="shared" ref="N26:N54" si="2">L26/M26</f>
        <v>0</v>
      </c>
      <c r="O26" s="77">
        <f t="shared" ref="O26:O54" si="3">-C26-F26+I26+L26</f>
        <v>0</v>
      </c>
      <c r="P26" s="69"/>
    </row>
    <row r="27" spans="1:16" s="60" customFormat="1" x14ac:dyDescent="0.25">
      <c r="A27" s="70">
        <v>3</v>
      </c>
      <c r="B27" s="71">
        <f t="shared" ref="B27:B54" si="4">B26+1</f>
        <v>2</v>
      </c>
      <c r="C27" s="24"/>
      <c r="D27" s="72">
        <f t="shared" ref="D27:D54" si="5">$D$25*D26</f>
        <v>1.1248640000000001</v>
      </c>
      <c r="E27" s="72">
        <f>C27/D27</f>
        <v>0</v>
      </c>
      <c r="F27" s="25"/>
      <c r="G27" s="73">
        <f t="shared" ref="G27:G54" si="6">$G$25*G26</f>
        <v>1.1248640000000001</v>
      </c>
      <c r="H27" s="74">
        <f t="shared" si="1"/>
        <v>0</v>
      </c>
      <c r="I27" s="26"/>
      <c r="J27" s="75">
        <f t="shared" ref="J27:J54" si="7">$J$25*J26</f>
        <v>1.1248640000000001</v>
      </c>
      <c r="K27" s="76">
        <f t="shared" si="0"/>
        <v>0</v>
      </c>
      <c r="L27" s="27"/>
      <c r="M27" s="75">
        <f t="shared" ref="M27:M54" si="8">$M$25*M26</f>
        <v>1.1248640000000001</v>
      </c>
      <c r="N27" s="76">
        <f t="shared" si="2"/>
        <v>0</v>
      </c>
      <c r="O27" s="77">
        <f t="shared" si="3"/>
        <v>0</v>
      </c>
      <c r="P27" s="69"/>
    </row>
    <row r="28" spans="1:16" s="60" customFormat="1" x14ac:dyDescent="0.25">
      <c r="A28" s="70">
        <v>4</v>
      </c>
      <c r="B28" s="71">
        <f t="shared" si="4"/>
        <v>3</v>
      </c>
      <c r="C28" s="24"/>
      <c r="D28" s="72">
        <f t="shared" si="5"/>
        <v>1.1698585600000002</v>
      </c>
      <c r="E28" s="72">
        <f>C28/D28</f>
        <v>0</v>
      </c>
      <c r="F28" s="25"/>
      <c r="G28" s="73">
        <f t="shared" si="6"/>
        <v>1.1698585600000002</v>
      </c>
      <c r="H28" s="74">
        <f t="shared" si="1"/>
        <v>0</v>
      </c>
      <c r="I28" s="26"/>
      <c r="J28" s="75">
        <f t="shared" si="7"/>
        <v>1.1698585600000002</v>
      </c>
      <c r="K28" s="76">
        <f t="shared" si="0"/>
        <v>0</v>
      </c>
      <c r="L28" s="27"/>
      <c r="M28" s="75">
        <f t="shared" si="8"/>
        <v>1.1698585600000002</v>
      </c>
      <c r="N28" s="76">
        <f t="shared" si="2"/>
        <v>0</v>
      </c>
      <c r="O28" s="77">
        <f t="shared" si="3"/>
        <v>0</v>
      </c>
      <c r="P28" s="69"/>
    </row>
    <row r="29" spans="1:16" s="60" customFormat="1" x14ac:dyDescent="0.25">
      <c r="A29" s="70">
        <v>5</v>
      </c>
      <c r="B29" s="71">
        <f t="shared" si="4"/>
        <v>4</v>
      </c>
      <c r="C29" s="24"/>
      <c r="D29" s="72">
        <f t="shared" si="5"/>
        <v>1.2166529024000003</v>
      </c>
      <c r="E29" s="72">
        <f>C29/D29</f>
        <v>0</v>
      </c>
      <c r="F29" s="25"/>
      <c r="G29" s="73">
        <f t="shared" si="6"/>
        <v>1.2166529024000003</v>
      </c>
      <c r="H29" s="74">
        <f t="shared" si="1"/>
        <v>0</v>
      </c>
      <c r="I29" s="26"/>
      <c r="J29" s="75">
        <f t="shared" si="7"/>
        <v>1.2166529024000003</v>
      </c>
      <c r="K29" s="76">
        <f t="shared" si="0"/>
        <v>0</v>
      </c>
      <c r="L29" s="27"/>
      <c r="M29" s="75">
        <f t="shared" si="8"/>
        <v>1.2166529024000003</v>
      </c>
      <c r="N29" s="76">
        <f t="shared" si="2"/>
        <v>0</v>
      </c>
      <c r="O29" s="77">
        <f t="shared" si="3"/>
        <v>0</v>
      </c>
      <c r="P29" s="69"/>
    </row>
    <row r="30" spans="1:16" s="60" customFormat="1" x14ac:dyDescent="0.25">
      <c r="A30" s="70">
        <v>6</v>
      </c>
      <c r="B30" s="71">
        <f t="shared" si="4"/>
        <v>5</v>
      </c>
      <c r="C30" s="24"/>
      <c r="D30" s="72">
        <f t="shared" si="5"/>
        <v>1.2653190184960004</v>
      </c>
      <c r="E30" s="72">
        <f t="shared" ref="E30:E54" si="9">C30/D30</f>
        <v>0</v>
      </c>
      <c r="F30" s="25"/>
      <c r="G30" s="73">
        <f t="shared" si="6"/>
        <v>1.2653190184960004</v>
      </c>
      <c r="H30" s="74">
        <f t="shared" si="1"/>
        <v>0</v>
      </c>
      <c r="I30" s="26"/>
      <c r="J30" s="75">
        <f t="shared" si="7"/>
        <v>1.2653190184960004</v>
      </c>
      <c r="K30" s="76">
        <f t="shared" si="0"/>
        <v>0</v>
      </c>
      <c r="L30" s="27"/>
      <c r="M30" s="75">
        <f t="shared" si="8"/>
        <v>1.2653190184960004</v>
      </c>
      <c r="N30" s="76">
        <f t="shared" si="2"/>
        <v>0</v>
      </c>
      <c r="O30" s="77">
        <f t="shared" si="3"/>
        <v>0</v>
      </c>
      <c r="P30" s="69"/>
    </row>
    <row r="31" spans="1:16" s="60" customFormat="1" x14ac:dyDescent="0.25">
      <c r="A31" s="70">
        <v>7</v>
      </c>
      <c r="B31" s="71">
        <f t="shared" si="4"/>
        <v>6</v>
      </c>
      <c r="C31" s="24"/>
      <c r="D31" s="72">
        <f t="shared" si="5"/>
        <v>1.3159317792358405</v>
      </c>
      <c r="E31" s="72">
        <f t="shared" si="9"/>
        <v>0</v>
      </c>
      <c r="F31" s="25"/>
      <c r="G31" s="73">
        <f t="shared" si="6"/>
        <v>1.3159317792358405</v>
      </c>
      <c r="H31" s="74">
        <f t="shared" si="1"/>
        <v>0</v>
      </c>
      <c r="I31" s="26"/>
      <c r="J31" s="75">
        <f t="shared" si="7"/>
        <v>1.3159317792358405</v>
      </c>
      <c r="K31" s="76">
        <f t="shared" si="0"/>
        <v>0</v>
      </c>
      <c r="L31" s="27"/>
      <c r="M31" s="75">
        <f t="shared" si="8"/>
        <v>1.3159317792358405</v>
      </c>
      <c r="N31" s="76">
        <f t="shared" si="2"/>
        <v>0</v>
      </c>
      <c r="O31" s="77">
        <f t="shared" si="3"/>
        <v>0</v>
      </c>
      <c r="P31" s="69"/>
    </row>
    <row r="32" spans="1:16" s="60" customFormat="1" x14ac:dyDescent="0.25">
      <c r="A32" s="70">
        <v>8</v>
      </c>
      <c r="B32" s="71">
        <f t="shared" si="4"/>
        <v>7</v>
      </c>
      <c r="C32" s="24"/>
      <c r="D32" s="72">
        <f t="shared" si="5"/>
        <v>1.3685690504052741</v>
      </c>
      <c r="E32" s="72">
        <f t="shared" si="9"/>
        <v>0</v>
      </c>
      <c r="F32" s="25"/>
      <c r="G32" s="73">
        <f t="shared" si="6"/>
        <v>1.3685690504052741</v>
      </c>
      <c r="H32" s="74">
        <f t="shared" si="1"/>
        <v>0</v>
      </c>
      <c r="I32" s="26"/>
      <c r="J32" s="75">
        <f t="shared" si="7"/>
        <v>1.3685690504052741</v>
      </c>
      <c r="K32" s="76">
        <f t="shared" si="0"/>
        <v>0</v>
      </c>
      <c r="L32" s="27"/>
      <c r="M32" s="75">
        <f t="shared" si="8"/>
        <v>1.3685690504052741</v>
      </c>
      <c r="N32" s="76">
        <f t="shared" si="2"/>
        <v>0</v>
      </c>
      <c r="O32" s="77">
        <f t="shared" si="3"/>
        <v>0</v>
      </c>
      <c r="P32" s="69"/>
    </row>
    <row r="33" spans="1:16" s="60" customFormat="1" x14ac:dyDescent="0.25">
      <c r="A33" s="70">
        <v>9</v>
      </c>
      <c r="B33" s="71">
        <f t="shared" si="4"/>
        <v>8</v>
      </c>
      <c r="C33" s="24"/>
      <c r="D33" s="72">
        <f t="shared" si="5"/>
        <v>1.4233118124214852</v>
      </c>
      <c r="E33" s="72">
        <f t="shared" si="9"/>
        <v>0</v>
      </c>
      <c r="F33" s="25"/>
      <c r="G33" s="73">
        <f t="shared" si="6"/>
        <v>1.4233118124214852</v>
      </c>
      <c r="H33" s="74">
        <f t="shared" si="1"/>
        <v>0</v>
      </c>
      <c r="I33" s="26"/>
      <c r="J33" s="75">
        <f t="shared" si="7"/>
        <v>1.4233118124214852</v>
      </c>
      <c r="K33" s="76">
        <f t="shared" si="0"/>
        <v>0</v>
      </c>
      <c r="L33" s="27"/>
      <c r="M33" s="75">
        <f t="shared" si="8"/>
        <v>1.4233118124214852</v>
      </c>
      <c r="N33" s="76">
        <f t="shared" si="2"/>
        <v>0</v>
      </c>
      <c r="O33" s="77">
        <f t="shared" si="3"/>
        <v>0</v>
      </c>
      <c r="P33" s="69"/>
    </row>
    <row r="34" spans="1:16" s="60" customFormat="1" x14ac:dyDescent="0.25">
      <c r="A34" s="70">
        <v>10</v>
      </c>
      <c r="B34" s="71">
        <f t="shared" si="4"/>
        <v>9</v>
      </c>
      <c r="C34" s="24"/>
      <c r="D34" s="72">
        <f t="shared" si="5"/>
        <v>1.4802442849183446</v>
      </c>
      <c r="E34" s="72">
        <f t="shared" si="9"/>
        <v>0</v>
      </c>
      <c r="F34" s="25"/>
      <c r="G34" s="73">
        <f t="shared" si="6"/>
        <v>1.4802442849183446</v>
      </c>
      <c r="H34" s="74">
        <f t="shared" si="1"/>
        <v>0</v>
      </c>
      <c r="I34" s="26"/>
      <c r="J34" s="75">
        <f t="shared" si="7"/>
        <v>1.4802442849183446</v>
      </c>
      <c r="K34" s="76">
        <f t="shared" si="0"/>
        <v>0</v>
      </c>
      <c r="L34" s="27"/>
      <c r="M34" s="75">
        <f t="shared" si="8"/>
        <v>1.4802442849183446</v>
      </c>
      <c r="N34" s="76">
        <f t="shared" si="2"/>
        <v>0</v>
      </c>
      <c r="O34" s="77">
        <f t="shared" si="3"/>
        <v>0</v>
      </c>
      <c r="P34" s="69"/>
    </row>
    <row r="35" spans="1:16" s="60" customFormat="1" x14ac:dyDescent="0.25">
      <c r="A35" s="70">
        <v>11</v>
      </c>
      <c r="B35" s="71">
        <f t="shared" si="4"/>
        <v>10</v>
      </c>
      <c r="C35" s="24"/>
      <c r="D35" s="72">
        <f t="shared" si="5"/>
        <v>1.5394540563150785</v>
      </c>
      <c r="E35" s="72">
        <f t="shared" si="9"/>
        <v>0</v>
      </c>
      <c r="F35" s="25"/>
      <c r="G35" s="73">
        <f t="shared" si="6"/>
        <v>1.5394540563150785</v>
      </c>
      <c r="H35" s="74">
        <f t="shared" si="1"/>
        <v>0</v>
      </c>
      <c r="I35" s="26"/>
      <c r="J35" s="75">
        <f t="shared" si="7"/>
        <v>1.5394540563150785</v>
      </c>
      <c r="K35" s="76">
        <f t="shared" si="0"/>
        <v>0</v>
      </c>
      <c r="L35" s="27"/>
      <c r="M35" s="75">
        <f t="shared" si="8"/>
        <v>1.5394540563150785</v>
      </c>
      <c r="N35" s="76">
        <f t="shared" si="2"/>
        <v>0</v>
      </c>
      <c r="O35" s="77">
        <f t="shared" si="3"/>
        <v>0</v>
      </c>
      <c r="P35" s="69"/>
    </row>
    <row r="36" spans="1:16" s="60" customFormat="1" x14ac:dyDescent="0.25">
      <c r="A36" s="70">
        <v>12</v>
      </c>
      <c r="B36" s="71">
        <f t="shared" si="4"/>
        <v>11</v>
      </c>
      <c r="C36" s="24"/>
      <c r="D36" s="72">
        <f t="shared" si="5"/>
        <v>1.6010322185676817</v>
      </c>
      <c r="E36" s="72">
        <f t="shared" si="9"/>
        <v>0</v>
      </c>
      <c r="F36" s="25"/>
      <c r="G36" s="73">
        <f t="shared" si="6"/>
        <v>1.6010322185676817</v>
      </c>
      <c r="H36" s="74">
        <f t="shared" si="1"/>
        <v>0</v>
      </c>
      <c r="I36" s="26"/>
      <c r="J36" s="75">
        <f t="shared" si="7"/>
        <v>1.6010322185676817</v>
      </c>
      <c r="K36" s="76">
        <f t="shared" si="0"/>
        <v>0</v>
      </c>
      <c r="L36" s="27"/>
      <c r="M36" s="75">
        <f t="shared" si="8"/>
        <v>1.6010322185676817</v>
      </c>
      <c r="N36" s="76">
        <f t="shared" si="2"/>
        <v>0</v>
      </c>
      <c r="O36" s="77">
        <f t="shared" si="3"/>
        <v>0</v>
      </c>
      <c r="P36" s="69"/>
    </row>
    <row r="37" spans="1:16" s="60" customFormat="1" x14ac:dyDescent="0.25">
      <c r="A37" s="70">
        <v>13</v>
      </c>
      <c r="B37" s="71">
        <f t="shared" si="4"/>
        <v>12</v>
      </c>
      <c r="C37" s="24"/>
      <c r="D37" s="72">
        <f t="shared" si="5"/>
        <v>1.6650735073103891</v>
      </c>
      <c r="E37" s="72">
        <f t="shared" si="9"/>
        <v>0</v>
      </c>
      <c r="F37" s="25"/>
      <c r="G37" s="73">
        <f t="shared" si="6"/>
        <v>1.6650735073103891</v>
      </c>
      <c r="H37" s="74">
        <f t="shared" si="1"/>
        <v>0</v>
      </c>
      <c r="I37" s="26"/>
      <c r="J37" s="75">
        <f t="shared" si="7"/>
        <v>1.6650735073103891</v>
      </c>
      <c r="K37" s="76">
        <f t="shared" si="0"/>
        <v>0</v>
      </c>
      <c r="L37" s="27"/>
      <c r="M37" s="75">
        <f t="shared" si="8"/>
        <v>1.6650735073103891</v>
      </c>
      <c r="N37" s="76">
        <f t="shared" si="2"/>
        <v>0</v>
      </c>
      <c r="O37" s="77">
        <f t="shared" si="3"/>
        <v>0</v>
      </c>
      <c r="P37" s="69"/>
    </row>
    <row r="38" spans="1:16" s="60" customFormat="1" x14ac:dyDescent="0.25">
      <c r="A38" s="70">
        <v>14</v>
      </c>
      <c r="B38" s="71">
        <f t="shared" si="4"/>
        <v>13</v>
      </c>
      <c r="C38" s="24"/>
      <c r="D38" s="72">
        <f t="shared" si="5"/>
        <v>1.7316764476028046</v>
      </c>
      <c r="E38" s="72">
        <f t="shared" si="9"/>
        <v>0</v>
      </c>
      <c r="F38" s="25"/>
      <c r="G38" s="73">
        <f t="shared" si="6"/>
        <v>1.7316764476028046</v>
      </c>
      <c r="H38" s="74">
        <f t="shared" si="1"/>
        <v>0</v>
      </c>
      <c r="I38" s="26"/>
      <c r="J38" s="75">
        <f t="shared" si="7"/>
        <v>1.7316764476028046</v>
      </c>
      <c r="K38" s="76">
        <f t="shared" si="0"/>
        <v>0</v>
      </c>
      <c r="L38" s="27"/>
      <c r="M38" s="75">
        <f t="shared" si="8"/>
        <v>1.7316764476028046</v>
      </c>
      <c r="N38" s="76">
        <f t="shared" si="2"/>
        <v>0</v>
      </c>
      <c r="O38" s="77">
        <f t="shared" si="3"/>
        <v>0</v>
      </c>
      <c r="P38" s="69"/>
    </row>
    <row r="39" spans="1:16" s="60" customFormat="1" x14ac:dyDescent="0.25">
      <c r="A39" s="70">
        <v>15</v>
      </c>
      <c r="B39" s="71">
        <f t="shared" si="4"/>
        <v>14</v>
      </c>
      <c r="C39" s="24"/>
      <c r="D39" s="72">
        <f t="shared" si="5"/>
        <v>1.8009435055069167</v>
      </c>
      <c r="E39" s="72">
        <f t="shared" si="9"/>
        <v>0</v>
      </c>
      <c r="F39" s="25"/>
      <c r="G39" s="73">
        <f t="shared" si="6"/>
        <v>1.8009435055069167</v>
      </c>
      <c r="H39" s="74">
        <f t="shared" si="1"/>
        <v>0</v>
      </c>
      <c r="I39" s="26"/>
      <c r="J39" s="75">
        <f t="shared" si="7"/>
        <v>1.8009435055069167</v>
      </c>
      <c r="K39" s="76">
        <f t="shared" si="0"/>
        <v>0</v>
      </c>
      <c r="L39" s="27"/>
      <c r="M39" s="75">
        <f t="shared" si="8"/>
        <v>1.8009435055069167</v>
      </c>
      <c r="N39" s="76">
        <f t="shared" si="2"/>
        <v>0</v>
      </c>
      <c r="O39" s="77">
        <f t="shared" si="3"/>
        <v>0</v>
      </c>
      <c r="P39" s="69"/>
    </row>
    <row r="40" spans="1:16" s="60" customFormat="1" x14ac:dyDescent="0.25">
      <c r="A40" s="70">
        <v>16</v>
      </c>
      <c r="B40" s="71">
        <f t="shared" si="4"/>
        <v>15</v>
      </c>
      <c r="C40" s="24"/>
      <c r="D40" s="72">
        <f t="shared" si="5"/>
        <v>1.8729812457271935</v>
      </c>
      <c r="E40" s="72">
        <f t="shared" si="9"/>
        <v>0</v>
      </c>
      <c r="F40" s="25"/>
      <c r="G40" s="73">
        <f t="shared" si="6"/>
        <v>1.8729812457271935</v>
      </c>
      <c r="H40" s="74">
        <f t="shared" si="1"/>
        <v>0</v>
      </c>
      <c r="I40" s="26"/>
      <c r="J40" s="75">
        <f t="shared" si="7"/>
        <v>1.8729812457271935</v>
      </c>
      <c r="K40" s="76">
        <f t="shared" si="0"/>
        <v>0</v>
      </c>
      <c r="L40" s="27"/>
      <c r="M40" s="75">
        <f t="shared" si="8"/>
        <v>1.8729812457271935</v>
      </c>
      <c r="N40" s="76">
        <f t="shared" si="2"/>
        <v>0</v>
      </c>
      <c r="O40" s="77">
        <f t="shared" si="3"/>
        <v>0</v>
      </c>
      <c r="P40" s="69"/>
    </row>
    <row r="41" spans="1:16" s="60" customFormat="1" x14ac:dyDescent="0.25">
      <c r="A41" s="70">
        <v>17</v>
      </c>
      <c r="B41" s="71">
        <f t="shared" si="4"/>
        <v>16</v>
      </c>
      <c r="C41" s="24"/>
      <c r="D41" s="72">
        <f t="shared" si="5"/>
        <v>1.9479004955562813</v>
      </c>
      <c r="E41" s="72">
        <f t="shared" si="9"/>
        <v>0</v>
      </c>
      <c r="F41" s="25"/>
      <c r="G41" s="73">
        <f t="shared" si="6"/>
        <v>1.9479004955562813</v>
      </c>
      <c r="H41" s="74">
        <f t="shared" si="1"/>
        <v>0</v>
      </c>
      <c r="I41" s="26"/>
      <c r="J41" s="75">
        <f t="shared" si="7"/>
        <v>1.9479004955562813</v>
      </c>
      <c r="K41" s="76">
        <f t="shared" si="0"/>
        <v>0</v>
      </c>
      <c r="L41" s="27"/>
      <c r="M41" s="75">
        <f t="shared" si="8"/>
        <v>1.9479004955562813</v>
      </c>
      <c r="N41" s="76">
        <f t="shared" si="2"/>
        <v>0</v>
      </c>
      <c r="O41" s="77">
        <f t="shared" si="3"/>
        <v>0</v>
      </c>
      <c r="P41" s="69"/>
    </row>
    <row r="42" spans="1:16" s="60" customFormat="1" x14ac:dyDescent="0.25">
      <c r="A42" s="70">
        <v>18</v>
      </c>
      <c r="B42" s="71">
        <f t="shared" si="4"/>
        <v>17</v>
      </c>
      <c r="C42" s="24"/>
      <c r="D42" s="72">
        <f t="shared" si="5"/>
        <v>2.0258165153785326</v>
      </c>
      <c r="E42" s="72">
        <f t="shared" si="9"/>
        <v>0</v>
      </c>
      <c r="F42" s="25"/>
      <c r="G42" s="73">
        <f t="shared" si="6"/>
        <v>2.0258165153785326</v>
      </c>
      <c r="H42" s="74">
        <f t="shared" si="1"/>
        <v>0</v>
      </c>
      <c r="I42" s="26"/>
      <c r="J42" s="75">
        <f t="shared" si="7"/>
        <v>2.0258165153785326</v>
      </c>
      <c r="K42" s="76">
        <f t="shared" si="0"/>
        <v>0</v>
      </c>
      <c r="L42" s="27"/>
      <c r="M42" s="75">
        <f t="shared" si="8"/>
        <v>2.0258165153785326</v>
      </c>
      <c r="N42" s="76">
        <f t="shared" si="2"/>
        <v>0</v>
      </c>
      <c r="O42" s="77">
        <f t="shared" si="3"/>
        <v>0</v>
      </c>
      <c r="P42" s="69"/>
    </row>
    <row r="43" spans="1:16" s="60" customFormat="1" x14ac:dyDescent="0.25">
      <c r="A43" s="70">
        <v>19</v>
      </c>
      <c r="B43" s="71">
        <f t="shared" si="4"/>
        <v>18</v>
      </c>
      <c r="C43" s="24"/>
      <c r="D43" s="72">
        <f t="shared" si="5"/>
        <v>2.1068491759936738</v>
      </c>
      <c r="E43" s="72">
        <f t="shared" si="9"/>
        <v>0</v>
      </c>
      <c r="F43" s="25"/>
      <c r="G43" s="73">
        <f t="shared" si="6"/>
        <v>2.1068491759936738</v>
      </c>
      <c r="H43" s="74">
        <f t="shared" si="1"/>
        <v>0</v>
      </c>
      <c r="I43" s="26"/>
      <c r="J43" s="75">
        <f t="shared" si="7"/>
        <v>2.1068491759936738</v>
      </c>
      <c r="K43" s="76">
        <f t="shared" si="0"/>
        <v>0</v>
      </c>
      <c r="L43" s="27"/>
      <c r="M43" s="75">
        <f t="shared" si="8"/>
        <v>2.1068491759936738</v>
      </c>
      <c r="N43" s="76">
        <f t="shared" si="2"/>
        <v>0</v>
      </c>
      <c r="O43" s="77">
        <f t="shared" si="3"/>
        <v>0</v>
      </c>
      <c r="P43" s="69"/>
    </row>
    <row r="44" spans="1:16" s="60" customFormat="1" x14ac:dyDescent="0.25">
      <c r="A44" s="70">
        <v>20</v>
      </c>
      <c r="B44" s="71">
        <f t="shared" si="4"/>
        <v>19</v>
      </c>
      <c r="C44" s="24"/>
      <c r="D44" s="72">
        <f t="shared" si="5"/>
        <v>2.1911231430334208</v>
      </c>
      <c r="E44" s="72">
        <f t="shared" si="9"/>
        <v>0</v>
      </c>
      <c r="F44" s="25"/>
      <c r="G44" s="73">
        <f t="shared" si="6"/>
        <v>2.1911231430334208</v>
      </c>
      <c r="H44" s="74">
        <f t="shared" si="1"/>
        <v>0</v>
      </c>
      <c r="I44" s="26"/>
      <c r="J44" s="75">
        <f t="shared" si="7"/>
        <v>2.1911231430334208</v>
      </c>
      <c r="K44" s="76">
        <f t="shared" si="0"/>
        <v>0</v>
      </c>
      <c r="L44" s="27"/>
      <c r="M44" s="75">
        <f t="shared" si="8"/>
        <v>2.1911231430334208</v>
      </c>
      <c r="N44" s="76">
        <f t="shared" si="2"/>
        <v>0</v>
      </c>
      <c r="O44" s="77">
        <f t="shared" si="3"/>
        <v>0</v>
      </c>
      <c r="P44" s="69"/>
    </row>
    <row r="45" spans="1:16" s="60" customFormat="1" x14ac:dyDescent="0.25">
      <c r="A45" s="70">
        <v>21</v>
      </c>
      <c r="B45" s="71">
        <f t="shared" si="4"/>
        <v>20</v>
      </c>
      <c r="C45" s="24"/>
      <c r="D45" s="72">
        <f t="shared" si="5"/>
        <v>2.2787680687547578</v>
      </c>
      <c r="E45" s="72">
        <f t="shared" si="9"/>
        <v>0</v>
      </c>
      <c r="F45" s="25"/>
      <c r="G45" s="73">
        <f t="shared" si="6"/>
        <v>2.2787680687547578</v>
      </c>
      <c r="H45" s="74">
        <f t="shared" si="1"/>
        <v>0</v>
      </c>
      <c r="I45" s="26"/>
      <c r="J45" s="75">
        <f t="shared" si="7"/>
        <v>2.2787680687547578</v>
      </c>
      <c r="K45" s="76">
        <f t="shared" si="0"/>
        <v>0</v>
      </c>
      <c r="L45" s="27"/>
      <c r="M45" s="75">
        <f t="shared" si="8"/>
        <v>2.2787680687547578</v>
      </c>
      <c r="N45" s="76">
        <f t="shared" si="2"/>
        <v>0</v>
      </c>
      <c r="O45" s="77">
        <f t="shared" si="3"/>
        <v>0</v>
      </c>
      <c r="P45" s="69"/>
    </row>
    <row r="46" spans="1:16" s="60" customFormat="1" x14ac:dyDescent="0.25">
      <c r="A46" s="70">
        <v>22</v>
      </c>
      <c r="B46" s="71">
        <f t="shared" si="4"/>
        <v>21</v>
      </c>
      <c r="C46" s="24"/>
      <c r="D46" s="72">
        <f t="shared" si="5"/>
        <v>2.369918791504948</v>
      </c>
      <c r="E46" s="72">
        <f t="shared" si="9"/>
        <v>0</v>
      </c>
      <c r="F46" s="25"/>
      <c r="G46" s="73">
        <f t="shared" si="6"/>
        <v>2.369918791504948</v>
      </c>
      <c r="H46" s="74">
        <f t="shared" si="1"/>
        <v>0</v>
      </c>
      <c r="I46" s="26"/>
      <c r="J46" s="75">
        <f t="shared" si="7"/>
        <v>2.369918791504948</v>
      </c>
      <c r="K46" s="76">
        <f t="shared" si="0"/>
        <v>0</v>
      </c>
      <c r="L46" s="27"/>
      <c r="M46" s="75">
        <f t="shared" si="8"/>
        <v>2.369918791504948</v>
      </c>
      <c r="N46" s="76">
        <f t="shared" si="2"/>
        <v>0</v>
      </c>
      <c r="O46" s="77">
        <f t="shared" si="3"/>
        <v>0</v>
      </c>
      <c r="P46" s="69"/>
    </row>
    <row r="47" spans="1:16" s="60" customFormat="1" x14ac:dyDescent="0.25">
      <c r="A47" s="70">
        <v>23</v>
      </c>
      <c r="B47" s="71">
        <f t="shared" si="4"/>
        <v>22</v>
      </c>
      <c r="C47" s="24"/>
      <c r="D47" s="72">
        <f t="shared" si="5"/>
        <v>2.4647155431651462</v>
      </c>
      <c r="E47" s="72">
        <f t="shared" si="9"/>
        <v>0</v>
      </c>
      <c r="F47" s="25"/>
      <c r="G47" s="73">
        <f t="shared" si="6"/>
        <v>2.4647155431651462</v>
      </c>
      <c r="H47" s="74">
        <f t="shared" si="1"/>
        <v>0</v>
      </c>
      <c r="I47" s="26"/>
      <c r="J47" s="75">
        <f t="shared" si="7"/>
        <v>2.4647155431651462</v>
      </c>
      <c r="K47" s="76">
        <f t="shared" si="0"/>
        <v>0</v>
      </c>
      <c r="L47" s="27"/>
      <c r="M47" s="75">
        <f t="shared" si="8"/>
        <v>2.4647155431651462</v>
      </c>
      <c r="N47" s="76">
        <f t="shared" si="2"/>
        <v>0</v>
      </c>
      <c r="O47" s="77">
        <f t="shared" si="3"/>
        <v>0</v>
      </c>
      <c r="P47" s="69"/>
    </row>
    <row r="48" spans="1:16" s="60" customFormat="1" x14ac:dyDescent="0.25">
      <c r="A48" s="70">
        <v>24</v>
      </c>
      <c r="B48" s="71">
        <f t="shared" si="4"/>
        <v>23</v>
      </c>
      <c r="C48" s="24"/>
      <c r="D48" s="72">
        <f t="shared" si="5"/>
        <v>2.5633041648917523</v>
      </c>
      <c r="E48" s="72">
        <f t="shared" si="9"/>
        <v>0</v>
      </c>
      <c r="F48" s="25"/>
      <c r="G48" s="73">
        <f t="shared" si="6"/>
        <v>2.5633041648917523</v>
      </c>
      <c r="H48" s="74">
        <f t="shared" si="1"/>
        <v>0</v>
      </c>
      <c r="I48" s="26"/>
      <c r="J48" s="75">
        <f t="shared" si="7"/>
        <v>2.5633041648917523</v>
      </c>
      <c r="K48" s="76">
        <f t="shared" si="0"/>
        <v>0</v>
      </c>
      <c r="L48" s="27"/>
      <c r="M48" s="75">
        <f t="shared" si="8"/>
        <v>2.5633041648917523</v>
      </c>
      <c r="N48" s="76">
        <f t="shared" si="2"/>
        <v>0</v>
      </c>
      <c r="O48" s="77">
        <f t="shared" si="3"/>
        <v>0</v>
      </c>
      <c r="P48" s="69"/>
    </row>
    <row r="49" spans="1:16" s="60" customFormat="1" x14ac:dyDescent="0.25">
      <c r="A49" s="70">
        <v>25</v>
      </c>
      <c r="B49" s="71">
        <f t="shared" si="4"/>
        <v>24</v>
      </c>
      <c r="C49" s="24"/>
      <c r="D49" s="72">
        <f t="shared" si="5"/>
        <v>2.6658363314874225</v>
      </c>
      <c r="E49" s="72">
        <f t="shared" si="9"/>
        <v>0</v>
      </c>
      <c r="F49" s="25"/>
      <c r="G49" s="73">
        <f t="shared" si="6"/>
        <v>2.6658363314874225</v>
      </c>
      <c r="H49" s="74">
        <f t="shared" si="1"/>
        <v>0</v>
      </c>
      <c r="I49" s="26"/>
      <c r="J49" s="75">
        <f t="shared" si="7"/>
        <v>2.6658363314874225</v>
      </c>
      <c r="K49" s="76">
        <f t="shared" si="0"/>
        <v>0</v>
      </c>
      <c r="L49" s="27"/>
      <c r="M49" s="75">
        <f t="shared" si="8"/>
        <v>2.6658363314874225</v>
      </c>
      <c r="N49" s="76">
        <f t="shared" si="2"/>
        <v>0</v>
      </c>
      <c r="O49" s="77">
        <f t="shared" si="3"/>
        <v>0</v>
      </c>
      <c r="P49" s="69"/>
    </row>
    <row r="50" spans="1:16" s="60" customFormat="1" x14ac:dyDescent="0.25">
      <c r="A50" s="70">
        <v>26</v>
      </c>
      <c r="B50" s="71">
        <f t="shared" si="4"/>
        <v>25</v>
      </c>
      <c r="C50" s="24"/>
      <c r="D50" s="72">
        <f t="shared" si="5"/>
        <v>2.7724697847469195</v>
      </c>
      <c r="E50" s="72">
        <f t="shared" si="9"/>
        <v>0</v>
      </c>
      <c r="F50" s="25"/>
      <c r="G50" s="73">
        <f t="shared" si="6"/>
        <v>2.7724697847469195</v>
      </c>
      <c r="H50" s="74">
        <f t="shared" si="1"/>
        <v>0</v>
      </c>
      <c r="I50" s="26"/>
      <c r="J50" s="75">
        <f t="shared" si="7"/>
        <v>2.7724697847469195</v>
      </c>
      <c r="K50" s="76">
        <f t="shared" si="0"/>
        <v>0</v>
      </c>
      <c r="L50" s="27"/>
      <c r="M50" s="75">
        <f t="shared" si="8"/>
        <v>2.7724697847469195</v>
      </c>
      <c r="N50" s="76">
        <f t="shared" si="2"/>
        <v>0</v>
      </c>
      <c r="O50" s="77">
        <f t="shared" si="3"/>
        <v>0</v>
      </c>
      <c r="P50" s="69"/>
    </row>
    <row r="51" spans="1:16" s="60" customFormat="1" x14ac:dyDescent="0.25">
      <c r="A51" s="70">
        <v>27</v>
      </c>
      <c r="B51" s="71">
        <f t="shared" si="4"/>
        <v>26</v>
      </c>
      <c r="C51" s="24"/>
      <c r="D51" s="72">
        <f t="shared" si="5"/>
        <v>2.8833685761367964</v>
      </c>
      <c r="E51" s="72">
        <f t="shared" si="9"/>
        <v>0</v>
      </c>
      <c r="F51" s="25"/>
      <c r="G51" s="73">
        <f t="shared" si="6"/>
        <v>2.8833685761367964</v>
      </c>
      <c r="H51" s="74">
        <f t="shared" si="1"/>
        <v>0</v>
      </c>
      <c r="I51" s="26"/>
      <c r="J51" s="75">
        <f t="shared" si="7"/>
        <v>2.8833685761367964</v>
      </c>
      <c r="K51" s="76">
        <f t="shared" si="0"/>
        <v>0</v>
      </c>
      <c r="L51" s="27"/>
      <c r="M51" s="75">
        <f t="shared" si="8"/>
        <v>2.8833685761367964</v>
      </c>
      <c r="N51" s="76">
        <f t="shared" si="2"/>
        <v>0</v>
      </c>
      <c r="O51" s="77">
        <f t="shared" si="3"/>
        <v>0</v>
      </c>
      <c r="P51" s="69"/>
    </row>
    <row r="52" spans="1:16" s="60" customFormat="1" x14ac:dyDescent="0.25">
      <c r="A52" s="70">
        <v>28</v>
      </c>
      <c r="B52" s="71">
        <f t="shared" si="4"/>
        <v>27</v>
      </c>
      <c r="C52" s="24"/>
      <c r="D52" s="72">
        <f t="shared" si="5"/>
        <v>2.9987033191822685</v>
      </c>
      <c r="E52" s="72">
        <f t="shared" si="9"/>
        <v>0</v>
      </c>
      <c r="F52" s="25"/>
      <c r="G52" s="73">
        <f t="shared" si="6"/>
        <v>2.9987033191822685</v>
      </c>
      <c r="H52" s="74">
        <f t="shared" si="1"/>
        <v>0</v>
      </c>
      <c r="I52" s="26"/>
      <c r="J52" s="75">
        <f t="shared" si="7"/>
        <v>2.9987033191822685</v>
      </c>
      <c r="K52" s="76">
        <f t="shared" si="0"/>
        <v>0</v>
      </c>
      <c r="L52" s="27"/>
      <c r="M52" s="75">
        <f t="shared" si="8"/>
        <v>2.9987033191822685</v>
      </c>
      <c r="N52" s="76">
        <f t="shared" si="2"/>
        <v>0</v>
      </c>
      <c r="O52" s="77">
        <f t="shared" si="3"/>
        <v>0</v>
      </c>
      <c r="P52" s="69"/>
    </row>
    <row r="53" spans="1:16" s="60" customFormat="1" x14ac:dyDescent="0.25">
      <c r="A53" s="70">
        <v>29</v>
      </c>
      <c r="B53" s="71">
        <f t="shared" si="4"/>
        <v>28</v>
      </c>
      <c r="C53" s="24"/>
      <c r="D53" s="72">
        <f t="shared" si="5"/>
        <v>3.1186514519495594</v>
      </c>
      <c r="E53" s="72">
        <f t="shared" si="9"/>
        <v>0</v>
      </c>
      <c r="F53" s="25"/>
      <c r="G53" s="73">
        <f t="shared" si="6"/>
        <v>3.1186514519495594</v>
      </c>
      <c r="H53" s="74">
        <f t="shared" si="1"/>
        <v>0</v>
      </c>
      <c r="I53" s="26"/>
      <c r="J53" s="75">
        <f t="shared" si="7"/>
        <v>3.1186514519495594</v>
      </c>
      <c r="K53" s="76">
        <f t="shared" si="0"/>
        <v>0</v>
      </c>
      <c r="L53" s="27"/>
      <c r="M53" s="75">
        <f t="shared" si="8"/>
        <v>3.1186514519495594</v>
      </c>
      <c r="N53" s="76">
        <f t="shared" si="2"/>
        <v>0</v>
      </c>
      <c r="O53" s="77">
        <f t="shared" si="3"/>
        <v>0</v>
      </c>
      <c r="P53" s="69"/>
    </row>
    <row r="54" spans="1:16" s="60" customFormat="1" x14ac:dyDescent="0.25">
      <c r="A54" s="70">
        <v>30</v>
      </c>
      <c r="B54" s="71">
        <f t="shared" si="4"/>
        <v>29</v>
      </c>
      <c r="C54" s="24"/>
      <c r="D54" s="72">
        <f t="shared" si="5"/>
        <v>3.2433975100275418</v>
      </c>
      <c r="E54" s="72">
        <f t="shared" si="9"/>
        <v>0</v>
      </c>
      <c r="F54" s="25"/>
      <c r="G54" s="73">
        <f t="shared" si="6"/>
        <v>3.2433975100275418</v>
      </c>
      <c r="H54" s="74">
        <f t="shared" si="1"/>
        <v>0</v>
      </c>
      <c r="I54" s="26"/>
      <c r="J54" s="75">
        <f t="shared" si="7"/>
        <v>3.2433975100275418</v>
      </c>
      <c r="K54" s="76">
        <f t="shared" si="0"/>
        <v>0</v>
      </c>
      <c r="L54" s="27"/>
      <c r="M54" s="75">
        <f t="shared" si="8"/>
        <v>3.2433975100275418</v>
      </c>
      <c r="N54" s="76">
        <f t="shared" si="2"/>
        <v>0</v>
      </c>
      <c r="O54" s="77">
        <f t="shared" si="3"/>
        <v>0</v>
      </c>
      <c r="P54" s="69"/>
    </row>
    <row r="55" spans="1:16" s="60" customFormat="1" x14ac:dyDescent="0.25">
      <c r="A55" s="78"/>
      <c r="B55" s="79" t="s">
        <v>6</v>
      </c>
      <c r="C55" s="80">
        <f>SUM(C25:C54)</f>
        <v>0</v>
      </c>
      <c r="D55" s="81"/>
      <c r="E55" s="82">
        <f>SUM(E25:E54)</f>
        <v>0</v>
      </c>
      <c r="F55" s="83">
        <f>SUM(F25:F54)</f>
        <v>0</v>
      </c>
      <c r="G55" s="84"/>
      <c r="H55" s="85">
        <f>SUM(H25:H54)</f>
        <v>0</v>
      </c>
      <c r="I55" s="86">
        <f>SUM(I25:I54)</f>
        <v>0</v>
      </c>
      <c r="J55" s="87"/>
      <c r="K55" s="85">
        <f>SUM(K25:K54)</f>
        <v>0</v>
      </c>
      <c r="L55" s="87">
        <f>SUM(L25:L54)</f>
        <v>0</v>
      </c>
      <c r="M55" s="87"/>
      <c r="N55" s="85">
        <f>SUM(N25:N54)</f>
        <v>0</v>
      </c>
      <c r="O55" s="88">
        <f>SUM(O25:O54)</f>
        <v>0</v>
      </c>
      <c r="P55" s="69"/>
    </row>
    <row r="56" spans="1:16" s="60" customFormat="1" hidden="1" x14ac:dyDescent="0.25">
      <c r="A56" s="69"/>
      <c r="B56" s="89" t="s">
        <v>48</v>
      </c>
      <c r="C56" s="90"/>
      <c r="D56" s="90"/>
      <c r="E56" s="91">
        <f>NPV(E59,C25:C54)</f>
        <v>0</v>
      </c>
      <c r="F56" s="92"/>
      <c r="G56" s="92"/>
      <c r="H56" s="93">
        <f>NPV(E59,F25:F54)</f>
        <v>0</v>
      </c>
      <c r="I56" s="94"/>
      <c r="J56" s="94"/>
      <c r="K56" s="95">
        <f>NPV(E59,I25:I54)</f>
        <v>0</v>
      </c>
      <c r="L56" s="94"/>
      <c r="M56" s="94"/>
      <c r="N56" s="95">
        <f>NPV(E59,L25:L54)</f>
        <v>0</v>
      </c>
      <c r="O56" s="96">
        <f>E55+H55-K55-N55</f>
        <v>0</v>
      </c>
      <c r="P56" s="69"/>
    </row>
    <row r="57" spans="1:16" s="97" customFormat="1" ht="28.5" hidden="1" customHeight="1" x14ac:dyDescent="0.25">
      <c r="C57" s="98"/>
      <c r="F57" s="99"/>
      <c r="I57" s="99"/>
      <c r="L57" s="99"/>
      <c r="O57" s="165" t="s">
        <v>23</v>
      </c>
      <c r="P57" s="165"/>
    </row>
    <row r="58" spans="1:16" x14ac:dyDescent="0.25">
      <c r="E58" s="100"/>
    </row>
    <row r="59" spans="1:16" s="101" customFormat="1" ht="23.25" hidden="1" customHeight="1" thickTop="1" thickBot="1" x14ac:dyDescent="0.3">
      <c r="B59" s="197" t="s">
        <v>17</v>
      </c>
      <c r="C59" s="198"/>
      <c r="D59" s="198"/>
      <c r="E59" s="102">
        <f>4%</f>
        <v>0.04</v>
      </c>
      <c r="F59" s="194" t="s">
        <v>49</v>
      </c>
      <c r="G59" s="194"/>
      <c r="H59" s="194"/>
      <c r="I59" s="194"/>
      <c r="J59" s="195"/>
      <c r="K59" s="103"/>
      <c r="L59" s="104"/>
      <c r="M59" s="104"/>
      <c r="N59" s="104"/>
      <c r="O59" s="104"/>
    </row>
    <row r="60" spans="1:16" ht="15.75" customHeight="1" x14ac:dyDescent="0.25">
      <c r="B60" s="105"/>
      <c r="C60" s="105"/>
      <c r="D60" s="105"/>
      <c r="E60" s="106"/>
      <c r="F60" s="106"/>
      <c r="G60" s="107"/>
      <c r="H60" s="107"/>
      <c r="I60" s="107"/>
      <c r="J60" s="107"/>
      <c r="K60" s="107"/>
      <c r="L60" s="107"/>
      <c r="M60" s="107"/>
      <c r="N60" s="107"/>
      <c r="O60" s="107"/>
    </row>
    <row r="61" spans="1:16" ht="15.75" customHeight="1" x14ac:dyDescent="0.25">
      <c r="B61" s="105"/>
      <c r="C61" s="105"/>
      <c r="D61" s="105"/>
      <c r="E61" s="106"/>
      <c r="F61" s="106"/>
      <c r="G61" s="107"/>
      <c r="H61" s="107"/>
      <c r="I61" s="107"/>
      <c r="J61" s="107"/>
      <c r="K61" s="107"/>
      <c r="L61" s="107"/>
      <c r="M61" s="107"/>
      <c r="N61" s="107"/>
      <c r="O61" s="107"/>
    </row>
    <row r="63" spans="1:16" ht="44.25" customHeight="1" x14ac:dyDescent="0.25">
      <c r="B63" s="171" t="s">
        <v>41</v>
      </c>
      <c r="C63" s="172"/>
      <c r="D63" s="172"/>
      <c r="E63" s="172"/>
      <c r="F63" s="172"/>
      <c r="G63" s="172"/>
      <c r="H63" s="172"/>
      <c r="I63" s="172"/>
      <c r="J63" s="172"/>
      <c r="K63" s="172"/>
      <c r="L63" s="172"/>
      <c r="M63" s="172"/>
      <c r="N63" s="172"/>
      <c r="O63" s="172"/>
    </row>
    <row r="64" spans="1:16" x14ac:dyDescent="0.25">
      <c r="P64" s="100" t="s">
        <v>30</v>
      </c>
    </row>
    <row r="65" spans="2:16" ht="24" customHeight="1" x14ac:dyDescent="0.25">
      <c r="B65" s="196" t="s">
        <v>19</v>
      </c>
      <c r="C65" s="196"/>
      <c r="D65" s="196"/>
      <c r="E65" s="196"/>
      <c r="F65" s="196"/>
      <c r="G65" s="168">
        <f>C55</f>
        <v>0</v>
      </c>
      <c r="H65" s="168"/>
      <c r="I65" s="176" t="s">
        <v>26</v>
      </c>
      <c r="J65" s="176"/>
      <c r="K65" s="176"/>
      <c r="L65" s="176"/>
      <c r="M65" s="176"/>
      <c r="N65" s="176"/>
      <c r="O65" s="176"/>
      <c r="P65" s="44" t="s">
        <v>34</v>
      </c>
    </row>
    <row r="66" spans="2:16" ht="24" customHeight="1" x14ac:dyDescent="0.25">
      <c r="B66" s="196" t="s">
        <v>20</v>
      </c>
      <c r="C66" s="196"/>
      <c r="D66" s="196"/>
      <c r="E66" s="196"/>
      <c r="F66" s="196"/>
      <c r="G66" s="168">
        <f>K55+N55-H55</f>
        <v>0</v>
      </c>
      <c r="H66" s="168"/>
      <c r="I66" s="176" t="s">
        <v>32</v>
      </c>
      <c r="J66" s="176"/>
      <c r="K66" s="176"/>
      <c r="L66" s="176"/>
      <c r="M66" s="176"/>
      <c r="N66" s="176"/>
      <c r="O66" s="176"/>
      <c r="P66" s="44" t="s">
        <v>33</v>
      </c>
    </row>
    <row r="67" spans="2:16" s="100" customFormat="1" ht="24" customHeight="1" x14ac:dyDescent="0.25">
      <c r="B67" s="174" t="s">
        <v>39</v>
      </c>
      <c r="C67" s="174"/>
      <c r="D67" s="174"/>
      <c r="E67" s="174"/>
      <c r="F67" s="174"/>
      <c r="G67" s="167">
        <f>G65-G66</f>
        <v>0</v>
      </c>
      <c r="H67" s="167"/>
      <c r="I67" s="201" t="s">
        <v>40</v>
      </c>
      <c r="J67" s="201"/>
      <c r="K67" s="201"/>
      <c r="L67" s="201"/>
      <c r="M67" s="201"/>
      <c r="N67" s="201"/>
      <c r="O67" s="201"/>
      <c r="P67" s="44" t="s">
        <v>35</v>
      </c>
    </row>
    <row r="68" spans="2:16" s="111" customFormat="1" ht="24" customHeight="1" x14ac:dyDescent="0.25">
      <c r="B68" s="108"/>
      <c r="C68" s="108"/>
      <c r="D68" s="108"/>
      <c r="E68" s="108"/>
      <c r="F68" s="108"/>
      <c r="G68" s="109"/>
      <c r="H68" s="109"/>
      <c r="I68" s="110"/>
      <c r="J68" s="110"/>
      <c r="K68" s="110"/>
      <c r="L68" s="110"/>
      <c r="M68" s="110"/>
      <c r="N68" s="110"/>
      <c r="O68" s="110"/>
      <c r="P68" s="97"/>
    </row>
    <row r="69" spans="2:16" ht="24" customHeight="1" x14ac:dyDescent="0.25">
      <c r="B69" s="112"/>
      <c r="C69" s="112"/>
      <c r="D69" s="112"/>
      <c r="E69" s="112"/>
      <c r="F69" s="112"/>
      <c r="G69" s="113"/>
      <c r="H69" s="113"/>
      <c r="I69" s="114"/>
      <c r="J69" s="114"/>
      <c r="K69" s="114"/>
      <c r="L69" s="114"/>
      <c r="M69" s="114"/>
      <c r="N69" s="114"/>
      <c r="O69" s="114"/>
    </row>
    <row r="70" spans="2:16" ht="44.25" customHeight="1" x14ac:dyDescent="0.25">
      <c r="B70" s="171" t="s">
        <v>42</v>
      </c>
      <c r="C70" s="172"/>
      <c r="D70" s="172"/>
      <c r="E70" s="172"/>
      <c r="F70" s="172"/>
      <c r="G70" s="172"/>
      <c r="H70" s="172"/>
      <c r="I70" s="172"/>
      <c r="J70" s="172"/>
      <c r="K70" s="172"/>
      <c r="L70" s="172"/>
      <c r="M70" s="172"/>
      <c r="N70" s="172"/>
      <c r="O70" s="172"/>
    </row>
    <row r="71" spans="2:16" ht="13.5" customHeight="1" x14ac:dyDescent="0.25">
      <c r="B71" s="112"/>
      <c r="C71" s="112"/>
      <c r="D71" s="112"/>
      <c r="E71" s="112"/>
      <c r="F71" s="112"/>
      <c r="G71" s="113"/>
      <c r="H71" s="113"/>
      <c r="I71" s="114"/>
      <c r="J71" s="114"/>
      <c r="K71" s="114"/>
      <c r="L71" s="114"/>
      <c r="M71" s="114"/>
      <c r="N71" s="114"/>
      <c r="O71" s="114"/>
      <c r="P71" s="100" t="s">
        <v>30</v>
      </c>
    </row>
    <row r="72" spans="2:16" ht="24" customHeight="1" x14ac:dyDescent="0.25">
      <c r="B72" s="196" t="s">
        <v>21</v>
      </c>
      <c r="C72" s="196"/>
      <c r="D72" s="196"/>
      <c r="E72" s="196"/>
      <c r="F72" s="196"/>
      <c r="G72" s="168">
        <f>C55</f>
        <v>0</v>
      </c>
      <c r="H72" s="168"/>
      <c r="I72" s="176" t="s">
        <v>24</v>
      </c>
      <c r="J72" s="176"/>
      <c r="K72" s="176"/>
      <c r="L72" s="176"/>
      <c r="M72" s="176"/>
      <c r="N72" s="176"/>
      <c r="O72" s="176"/>
    </row>
    <row r="73" spans="2:16" ht="24" customHeight="1" x14ac:dyDescent="0.25">
      <c r="B73" s="175" t="s">
        <v>18</v>
      </c>
      <c r="C73" s="175"/>
      <c r="D73" s="175"/>
      <c r="E73" s="175"/>
      <c r="F73" s="175"/>
      <c r="G73" s="169">
        <v>0</v>
      </c>
      <c r="H73" s="169"/>
      <c r="I73" s="176" t="s">
        <v>25</v>
      </c>
      <c r="J73" s="176"/>
      <c r="K73" s="176"/>
      <c r="L73" s="176"/>
      <c r="M73" s="176"/>
      <c r="N73" s="176"/>
      <c r="O73" s="176"/>
      <c r="P73" s="44" t="s">
        <v>31</v>
      </c>
    </row>
    <row r="74" spans="2:16" ht="24" customHeight="1" x14ac:dyDescent="0.25">
      <c r="B74" s="173" t="s">
        <v>22</v>
      </c>
      <c r="C74" s="173"/>
      <c r="D74" s="173"/>
      <c r="E74" s="173"/>
      <c r="F74" s="173"/>
      <c r="G74" s="166">
        <f>IF(G65=0,0,G67/G65)</f>
        <v>0</v>
      </c>
      <c r="H74" s="166"/>
      <c r="I74" s="202" t="s">
        <v>29</v>
      </c>
      <c r="J74" s="202"/>
      <c r="K74" s="202"/>
      <c r="L74" s="202"/>
      <c r="M74" s="202"/>
      <c r="N74" s="202"/>
      <c r="O74" s="202"/>
      <c r="P74" s="44" t="s">
        <v>36</v>
      </c>
    </row>
    <row r="75" spans="2:16" ht="24" customHeight="1" x14ac:dyDescent="0.25">
      <c r="B75" s="174" t="s">
        <v>37</v>
      </c>
      <c r="C75" s="174"/>
      <c r="D75" s="174"/>
      <c r="E75" s="174"/>
      <c r="F75" s="174"/>
      <c r="G75" s="167">
        <f>G73*G74</f>
        <v>0</v>
      </c>
      <c r="H75" s="167"/>
      <c r="I75" s="201" t="s">
        <v>113</v>
      </c>
      <c r="J75" s="201"/>
      <c r="K75" s="201"/>
      <c r="L75" s="201"/>
      <c r="M75" s="201"/>
      <c r="N75" s="201"/>
      <c r="O75" s="201"/>
      <c r="P75" s="44" t="s">
        <v>38</v>
      </c>
    </row>
    <row r="76" spans="2:16" s="97" customFormat="1" ht="24" customHeight="1" x14ac:dyDescent="0.25">
      <c r="B76" s="115"/>
      <c r="C76" s="115"/>
      <c r="D76" s="115"/>
      <c r="E76" s="115"/>
      <c r="F76" s="115"/>
      <c r="G76" s="109"/>
      <c r="H76" s="109"/>
      <c r="I76" s="110"/>
      <c r="J76" s="110"/>
      <c r="K76" s="110"/>
      <c r="L76" s="110"/>
      <c r="M76" s="110"/>
      <c r="N76" s="110"/>
      <c r="O76" s="110"/>
    </row>
    <row r="77" spans="2:16" ht="24" customHeight="1" x14ac:dyDescent="0.25">
      <c r="B77" s="115"/>
      <c r="C77" s="115"/>
      <c r="D77" s="115"/>
      <c r="E77" s="115"/>
      <c r="F77" s="115"/>
      <c r="G77" s="109"/>
      <c r="H77" s="109"/>
      <c r="I77" s="110"/>
      <c r="J77" s="110"/>
      <c r="K77" s="110"/>
      <c r="L77" s="110"/>
      <c r="M77" s="110"/>
      <c r="N77" s="110"/>
      <c r="O77" s="110"/>
    </row>
    <row r="78" spans="2:16" ht="44.25" customHeight="1" x14ac:dyDescent="0.25">
      <c r="B78" s="171" t="s">
        <v>75</v>
      </c>
      <c r="C78" s="172"/>
      <c r="D78" s="172"/>
      <c r="E78" s="172"/>
      <c r="F78" s="172"/>
      <c r="G78" s="172"/>
      <c r="H78" s="172"/>
      <c r="I78" s="172"/>
      <c r="J78" s="172"/>
      <c r="K78" s="172"/>
      <c r="L78" s="172"/>
      <c r="M78" s="172"/>
      <c r="N78" s="172"/>
      <c r="O78" s="172"/>
    </row>
    <row r="79" spans="2:16" ht="24" customHeight="1" x14ac:dyDescent="0.25">
      <c r="B79" s="115"/>
      <c r="C79" s="115"/>
      <c r="D79" s="115"/>
      <c r="E79" s="115"/>
      <c r="F79" s="115"/>
      <c r="G79" s="109"/>
      <c r="H79" s="109"/>
      <c r="I79" s="110"/>
      <c r="J79" s="110"/>
      <c r="K79" s="110"/>
      <c r="L79" s="110"/>
      <c r="M79" s="110"/>
      <c r="N79" s="110"/>
      <c r="O79" s="110"/>
    </row>
    <row r="80" spans="2:16" ht="24" customHeight="1" x14ac:dyDescent="0.25">
      <c r="B80" s="204" t="s">
        <v>27</v>
      </c>
      <c r="C80" s="204"/>
      <c r="D80" s="204"/>
      <c r="E80" s="204"/>
      <c r="F80" s="204"/>
      <c r="G80" s="170">
        <v>0</v>
      </c>
      <c r="H80" s="170"/>
      <c r="I80" s="202" t="s">
        <v>72</v>
      </c>
      <c r="J80" s="202"/>
      <c r="K80" s="202"/>
      <c r="L80" s="202"/>
      <c r="M80" s="202"/>
      <c r="N80" s="202"/>
      <c r="O80" s="202"/>
    </row>
    <row r="81" spans="2:15" ht="24" customHeight="1" x14ac:dyDescent="0.25">
      <c r="B81" s="174" t="s">
        <v>28</v>
      </c>
      <c r="C81" s="174"/>
      <c r="D81" s="174"/>
      <c r="E81" s="174"/>
      <c r="F81" s="174"/>
      <c r="G81" s="167">
        <f>G75*G80</f>
        <v>0</v>
      </c>
      <c r="H81" s="167"/>
      <c r="I81" s="203" t="s">
        <v>76</v>
      </c>
      <c r="J81" s="203"/>
      <c r="K81" s="203"/>
      <c r="L81" s="203"/>
      <c r="M81" s="203"/>
      <c r="N81" s="203"/>
      <c r="O81" s="203"/>
    </row>
    <row r="82" spans="2:15" x14ac:dyDescent="0.25">
      <c r="B82" s="205"/>
      <c r="C82" s="205"/>
      <c r="D82" s="205"/>
      <c r="E82" s="205"/>
      <c r="F82" s="205"/>
      <c r="G82" s="200"/>
      <c r="H82" s="200"/>
      <c r="I82" s="199"/>
      <c r="J82" s="199"/>
      <c r="K82" s="199"/>
      <c r="L82" s="199"/>
      <c r="M82" s="199"/>
      <c r="N82" s="199"/>
      <c r="O82" s="199"/>
    </row>
    <row r="83" spans="2:15" x14ac:dyDescent="0.25">
      <c r="B83" s="205"/>
      <c r="C83" s="205"/>
      <c r="D83" s="205"/>
      <c r="E83" s="205"/>
      <c r="F83" s="205"/>
      <c r="G83" s="200"/>
      <c r="H83" s="200"/>
      <c r="I83" s="200"/>
      <c r="J83" s="200"/>
      <c r="K83" s="200"/>
      <c r="L83" s="200"/>
      <c r="M83" s="200"/>
      <c r="N83" s="200"/>
      <c r="O83" s="200"/>
    </row>
  </sheetData>
  <sheetProtection password="983B" sheet="1" objects="1" scenarios="1" selectLockedCells="1"/>
  <mergeCells count="55">
    <mergeCell ref="B83:F83"/>
    <mergeCell ref="B72:F72"/>
    <mergeCell ref="G67:H67"/>
    <mergeCell ref="B63:O63"/>
    <mergeCell ref="I82:O82"/>
    <mergeCell ref="I83:O83"/>
    <mergeCell ref="I67:O67"/>
    <mergeCell ref="I74:O74"/>
    <mergeCell ref="I75:O75"/>
    <mergeCell ref="I80:O80"/>
    <mergeCell ref="I81:O81"/>
    <mergeCell ref="B70:O70"/>
    <mergeCell ref="I73:O73"/>
    <mergeCell ref="G82:H82"/>
    <mergeCell ref="G83:H83"/>
    <mergeCell ref="B80:F80"/>
    <mergeCell ref="B81:F81"/>
    <mergeCell ref="B82:F82"/>
    <mergeCell ref="I65:O65"/>
    <mergeCell ref="I66:O66"/>
    <mergeCell ref="G65:H65"/>
    <mergeCell ref="B59:D59"/>
    <mergeCell ref="G66:H66"/>
    <mergeCell ref="C5:O5"/>
    <mergeCell ref="C2:O2"/>
    <mergeCell ref="C23:E23"/>
    <mergeCell ref="F23:H23"/>
    <mergeCell ref="I23:K23"/>
    <mergeCell ref="L23:N23"/>
    <mergeCell ref="C7:O7"/>
    <mergeCell ref="B12:C12"/>
    <mergeCell ref="B16:C16"/>
    <mergeCell ref="E11:O11"/>
    <mergeCell ref="E12:O12"/>
    <mergeCell ref="B21:O21"/>
    <mergeCell ref="E15:O15"/>
    <mergeCell ref="C6:O6"/>
    <mergeCell ref="E16:O16"/>
    <mergeCell ref="E17:O17"/>
    <mergeCell ref="O57:P57"/>
    <mergeCell ref="G74:H74"/>
    <mergeCell ref="G81:H81"/>
    <mergeCell ref="G72:H72"/>
    <mergeCell ref="G73:H73"/>
    <mergeCell ref="G75:H75"/>
    <mergeCell ref="G80:H80"/>
    <mergeCell ref="B78:O78"/>
    <mergeCell ref="B74:F74"/>
    <mergeCell ref="B75:F75"/>
    <mergeCell ref="B73:F73"/>
    <mergeCell ref="I72:O72"/>
    <mergeCell ref="F59:J59"/>
    <mergeCell ref="B67:F67"/>
    <mergeCell ref="B65:F65"/>
    <mergeCell ref="B66:F66"/>
  </mergeCells>
  <conditionalFormatting sqref="B26:B54">
    <cfRule type="cellIs" dxfId="1" priority="1" operator="lessThan">
      <formula>2000</formula>
    </cfRule>
  </conditionalFormatting>
  <dataValidations count="1">
    <dataValidation type="date" operator="greaterThanOrEqual" allowBlank="1" showInputMessage="1" showErrorMessage="1" error="Le format saisi n'est pas correct. Merci de saisir une année à quatre chiffres (ex. : 2014)" prompt="Saisir ici l'année 1 du projet (ex. : 2014)" sqref="B25">
      <formula1>2014</formula1>
    </dataValidation>
  </dataValidations>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3"/>
  <sheetViews>
    <sheetView showGridLines="0" zoomScaleNormal="100" workbookViewId="0">
      <selection activeCell="D16" sqref="D16"/>
    </sheetView>
  </sheetViews>
  <sheetFormatPr baseColWidth="10" defaultRowHeight="15" x14ac:dyDescent="0.25"/>
  <cols>
    <col min="2" max="2" width="24" customWidth="1"/>
    <col min="3" max="3" width="28.5703125" customWidth="1"/>
  </cols>
  <sheetData>
    <row r="2" spans="2:12" ht="21" x14ac:dyDescent="0.25">
      <c r="C2" s="179" t="s">
        <v>115</v>
      </c>
      <c r="D2" s="179"/>
      <c r="E2" s="179"/>
      <c r="F2" s="179"/>
      <c r="G2" s="179"/>
      <c r="H2" s="179"/>
      <c r="I2" s="179"/>
      <c r="J2" s="179"/>
      <c r="K2" s="179"/>
      <c r="L2" s="179"/>
    </row>
    <row r="7" spans="2:12" s="33" customFormat="1" x14ac:dyDescent="0.25">
      <c r="K7" s="34"/>
    </row>
    <row r="8" spans="2:12" s="33" customFormat="1" x14ac:dyDescent="0.25">
      <c r="K8" s="34"/>
    </row>
    <row r="9" spans="2:12" s="33" customFormat="1" ht="66" customHeight="1" x14ac:dyDescent="0.25"/>
    <row r="10" spans="2:12" s="33" customFormat="1" ht="31.5" customHeight="1" x14ac:dyDescent="0.25">
      <c r="C10" s="177" t="s">
        <v>111</v>
      </c>
      <c r="D10" s="178"/>
      <c r="E10" s="178"/>
      <c r="F10" s="178"/>
      <c r="G10" s="178"/>
      <c r="H10" s="178"/>
      <c r="I10" s="178"/>
      <c r="J10" s="178"/>
      <c r="K10" s="178"/>
      <c r="L10" s="178"/>
    </row>
    <row r="11" spans="2:12" s="33" customFormat="1" ht="34.5" customHeight="1" x14ac:dyDescent="0.25">
      <c r="B11" s="35"/>
      <c r="C11" s="192" t="s">
        <v>67</v>
      </c>
      <c r="D11" s="192"/>
      <c r="E11" s="192"/>
      <c r="F11" s="192"/>
      <c r="G11" s="192"/>
      <c r="H11" s="192"/>
      <c r="I11" s="192"/>
      <c r="J11" s="192"/>
      <c r="K11" s="192"/>
      <c r="L11" s="192"/>
    </row>
    <row r="12" spans="2:12" s="33" customFormat="1" ht="14.25" customHeight="1" x14ac:dyDescent="0.25">
      <c r="B12" s="35"/>
      <c r="C12" s="186" t="s">
        <v>78</v>
      </c>
      <c r="D12" s="187"/>
      <c r="E12" s="187"/>
      <c r="F12" s="187"/>
      <c r="G12" s="187"/>
      <c r="H12" s="187"/>
      <c r="I12" s="187"/>
      <c r="J12" s="187"/>
      <c r="K12" s="187"/>
      <c r="L12" s="187"/>
    </row>
    <row r="13" spans="2:12" s="33" customFormat="1" ht="14.25" customHeight="1" x14ac:dyDescent="0.25">
      <c r="B13" s="35"/>
      <c r="C13" s="35"/>
      <c r="D13" s="35"/>
      <c r="E13" s="35"/>
      <c r="F13" s="35"/>
      <c r="G13" s="35"/>
      <c r="H13" s="35"/>
      <c r="I13" s="35"/>
      <c r="J13" s="35"/>
      <c r="K13" s="36"/>
      <c r="L13" s="35"/>
    </row>
    <row r="14" spans="2:12" s="33" customFormat="1" ht="14.25" customHeight="1" x14ac:dyDescent="0.25">
      <c r="B14" s="35"/>
      <c r="C14" s="35"/>
      <c r="D14" s="35"/>
      <c r="E14" s="35"/>
      <c r="F14" s="35"/>
      <c r="G14" s="35"/>
      <c r="H14" s="35"/>
      <c r="I14" s="35"/>
      <c r="J14" s="35"/>
      <c r="K14" s="36"/>
      <c r="L14" s="35"/>
    </row>
    <row r="15" spans="2:12" s="33" customFormat="1" ht="14.25" customHeight="1" x14ac:dyDescent="0.25">
      <c r="B15" s="35"/>
      <c r="C15" s="35"/>
      <c r="D15" s="35"/>
      <c r="E15" s="35"/>
      <c r="F15" s="35"/>
      <c r="G15" s="35"/>
      <c r="H15" s="35"/>
      <c r="I15" s="35"/>
      <c r="J15" s="35"/>
      <c r="K15" s="36"/>
      <c r="L15" s="35"/>
    </row>
    <row r="16" spans="2:12" s="33" customFormat="1" ht="14.25" customHeight="1" x14ac:dyDescent="0.25">
      <c r="B16" s="130" t="s">
        <v>8</v>
      </c>
      <c r="C16" s="130"/>
      <c r="D16" s="131"/>
      <c r="E16" s="131"/>
      <c r="F16" s="131"/>
      <c r="G16" s="131"/>
      <c r="H16" s="131"/>
      <c r="I16" s="131"/>
      <c r="J16" s="131"/>
      <c r="K16" s="131"/>
    </row>
    <row r="17" spans="2:12" s="33" customFormat="1" x14ac:dyDescent="0.25">
      <c r="B17" s="188" t="s">
        <v>9</v>
      </c>
      <c r="C17" s="188"/>
      <c r="D17" s="132"/>
      <c r="E17" s="132"/>
      <c r="F17" s="132"/>
      <c r="G17" s="132"/>
      <c r="H17" s="132"/>
      <c r="I17" s="132"/>
      <c r="J17" s="132"/>
      <c r="K17" s="132"/>
    </row>
    <row r="18" spans="2:12" s="33" customFormat="1" x14ac:dyDescent="0.25">
      <c r="B18" s="130"/>
      <c r="C18" s="130"/>
      <c r="D18" s="39"/>
      <c r="E18" s="39"/>
      <c r="F18" s="39"/>
      <c r="G18" s="39"/>
      <c r="H18" s="39"/>
      <c r="I18" s="39"/>
      <c r="J18" s="39"/>
      <c r="K18" s="40"/>
    </row>
    <row r="21" spans="2:12" ht="18.75" x14ac:dyDescent="0.25">
      <c r="B21" s="171" t="s">
        <v>86</v>
      </c>
      <c r="C21" s="172"/>
      <c r="D21" s="172"/>
      <c r="E21" s="172"/>
      <c r="F21" s="172"/>
      <c r="G21" s="172"/>
      <c r="H21" s="172"/>
      <c r="I21" s="172"/>
      <c r="J21" s="172"/>
      <c r="K21" s="172"/>
      <c r="L21" s="172"/>
    </row>
    <row r="22" spans="2:12" x14ac:dyDescent="0.25">
      <c r="B22" s="141"/>
      <c r="C22" s="141"/>
      <c r="D22" s="141"/>
      <c r="E22" s="141"/>
      <c r="F22" s="141"/>
      <c r="G22" s="141"/>
      <c r="H22" s="141"/>
      <c r="I22" s="141"/>
      <c r="J22" s="141"/>
      <c r="K22" s="141"/>
      <c r="L22" s="141"/>
    </row>
    <row r="23" spans="2:12" ht="15.75" thickBot="1" x14ac:dyDescent="0.3">
      <c r="B23" s="141"/>
      <c r="C23" s="141"/>
      <c r="D23" s="141"/>
      <c r="E23" s="141"/>
      <c r="F23" s="141"/>
      <c r="G23" s="141"/>
      <c r="H23" s="141"/>
      <c r="I23" s="141"/>
      <c r="J23" s="141"/>
      <c r="K23" s="141"/>
      <c r="L23" s="141"/>
    </row>
    <row r="24" spans="2:12" ht="26.25" thickBot="1" x14ac:dyDescent="0.3">
      <c r="B24" s="142" t="s">
        <v>79</v>
      </c>
      <c r="C24" s="143" t="s">
        <v>85</v>
      </c>
      <c r="D24" s="141"/>
      <c r="E24" s="141"/>
      <c r="F24" s="141"/>
      <c r="G24" s="141"/>
      <c r="H24" s="141"/>
      <c r="I24" s="141"/>
      <c r="J24" s="141"/>
      <c r="K24" s="141"/>
      <c r="L24" s="141"/>
    </row>
    <row r="25" spans="2:12" ht="15.75" thickBot="1" x14ac:dyDescent="0.3">
      <c r="B25" s="144" t="s">
        <v>80</v>
      </c>
      <c r="C25" s="145">
        <v>0.3</v>
      </c>
      <c r="D25" s="141"/>
      <c r="E25" s="141"/>
      <c r="F25" s="141"/>
      <c r="G25" s="141"/>
      <c r="H25" s="141"/>
      <c r="I25" s="141"/>
      <c r="J25" s="141"/>
      <c r="K25" s="141"/>
      <c r="L25" s="141"/>
    </row>
    <row r="26" spans="2:12" ht="15.75" thickBot="1" x14ac:dyDescent="0.3">
      <c r="B26" s="146" t="s">
        <v>81</v>
      </c>
      <c r="C26" s="147">
        <v>0.2</v>
      </c>
      <c r="D26" s="141"/>
      <c r="E26" s="141"/>
      <c r="F26" s="141"/>
      <c r="G26" s="141"/>
      <c r="H26" s="141"/>
      <c r="I26" s="141"/>
      <c r="J26" s="141"/>
      <c r="K26" s="141"/>
      <c r="L26" s="141"/>
    </row>
    <row r="27" spans="2:12" ht="15.75" thickBot="1" x14ac:dyDescent="0.3">
      <c r="B27" s="144" t="s">
        <v>82</v>
      </c>
      <c r="C27" s="145">
        <v>0.25</v>
      </c>
      <c r="D27" s="141"/>
      <c r="E27" s="141"/>
      <c r="F27" s="141"/>
      <c r="G27" s="141"/>
      <c r="H27" s="141"/>
      <c r="I27" s="141"/>
      <c r="J27" s="141"/>
      <c r="K27" s="141"/>
      <c r="L27" s="141"/>
    </row>
    <row r="28" spans="2:12" ht="15.75" thickBot="1" x14ac:dyDescent="0.3">
      <c r="B28" s="146" t="s">
        <v>83</v>
      </c>
      <c r="C28" s="147">
        <v>0.2</v>
      </c>
      <c r="D28" s="141"/>
      <c r="E28" s="141"/>
      <c r="F28" s="141"/>
      <c r="G28" s="141"/>
      <c r="H28" s="141"/>
      <c r="I28" s="141"/>
      <c r="J28" s="141"/>
      <c r="K28" s="141"/>
      <c r="L28" s="141"/>
    </row>
    <row r="29" spans="2:12" ht="44.25" customHeight="1" thickBot="1" x14ac:dyDescent="0.3">
      <c r="B29" s="146" t="s">
        <v>84</v>
      </c>
      <c r="C29" s="147">
        <v>0.2</v>
      </c>
      <c r="D29" s="141"/>
      <c r="E29" s="141"/>
      <c r="F29" s="141"/>
      <c r="G29" s="141"/>
      <c r="H29" s="141"/>
      <c r="I29" s="141"/>
      <c r="J29" s="141"/>
      <c r="K29" s="141"/>
      <c r="L29" s="141"/>
    </row>
    <row r="30" spans="2:12" s="140" customFormat="1" ht="19.5" customHeight="1" x14ac:dyDescent="0.25">
      <c r="B30" s="138"/>
      <c r="C30" s="139"/>
    </row>
    <row r="32" spans="2:12" s="133" customFormat="1" ht="44.25" customHeight="1" x14ac:dyDescent="0.25">
      <c r="B32" s="171" t="s">
        <v>106</v>
      </c>
      <c r="C32" s="172"/>
      <c r="D32" s="172"/>
      <c r="E32" s="172"/>
      <c r="F32" s="172"/>
      <c r="G32" s="172"/>
      <c r="H32" s="172"/>
      <c r="I32" s="172"/>
      <c r="J32" s="172"/>
      <c r="K32" s="172"/>
      <c r="L32" s="172"/>
    </row>
    <row r="33" spans="2:13" s="133" customFormat="1" ht="13.5" customHeight="1" x14ac:dyDescent="0.25">
      <c r="B33" s="148"/>
      <c r="C33" s="148"/>
      <c r="D33" s="149"/>
      <c r="E33" s="149"/>
      <c r="F33" s="150"/>
      <c r="G33" s="150"/>
      <c r="H33" s="150"/>
      <c r="I33" s="150"/>
      <c r="J33" s="150"/>
      <c r="K33" s="150"/>
      <c r="L33" s="150"/>
      <c r="M33" s="100"/>
    </row>
    <row r="34" spans="2:13" s="133" customFormat="1" ht="24" customHeight="1" x14ac:dyDescent="0.25">
      <c r="B34" s="206" t="s">
        <v>21</v>
      </c>
      <c r="C34" s="206"/>
      <c r="D34" s="169">
        <v>0</v>
      </c>
      <c r="E34" s="169"/>
      <c r="F34" s="207" t="s">
        <v>88</v>
      </c>
      <c r="G34" s="207"/>
      <c r="H34" s="207"/>
      <c r="I34" s="207"/>
      <c r="J34" s="207"/>
      <c r="K34" s="207"/>
      <c r="L34" s="207"/>
    </row>
    <row r="35" spans="2:13" s="133" customFormat="1" ht="24" customHeight="1" x14ac:dyDescent="0.25">
      <c r="B35" s="208" t="s">
        <v>18</v>
      </c>
      <c r="C35" s="208"/>
      <c r="D35" s="169">
        <v>0</v>
      </c>
      <c r="E35" s="169"/>
      <c r="F35" s="207" t="s">
        <v>87</v>
      </c>
      <c r="G35" s="207"/>
      <c r="H35" s="207"/>
      <c r="I35" s="207"/>
      <c r="J35" s="207"/>
      <c r="K35" s="207"/>
      <c r="L35" s="207"/>
    </row>
    <row r="36" spans="2:13" s="133" customFormat="1" ht="24" customHeight="1" x14ac:dyDescent="0.25">
      <c r="B36" s="209" t="s">
        <v>102</v>
      </c>
      <c r="C36" s="209"/>
      <c r="D36" s="170">
        <v>0</v>
      </c>
      <c r="E36" s="170"/>
      <c r="F36" s="210" t="s">
        <v>101</v>
      </c>
      <c r="G36" s="210"/>
      <c r="H36" s="210"/>
      <c r="I36" s="210"/>
      <c r="J36" s="210"/>
      <c r="K36" s="210"/>
      <c r="L36" s="210"/>
    </row>
    <row r="37" spans="2:13" s="133" customFormat="1" ht="24" customHeight="1" x14ac:dyDescent="0.25">
      <c r="B37" s="174" t="s">
        <v>89</v>
      </c>
      <c r="C37" s="174"/>
      <c r="D37" s="167">
        <f>D35*(1-D36)</f>
        <v>0</v>
      </c>
      <c r="E37" s="167"/>
      <c r="F37" s="201" t="s">
        <v>90</v>
      </c>
      <c r="G37" s="201"/>
      <c r="H37" s="201"/>
      <c r="I37" s="201"/>
      <c r="J37" s="201"/>
      <c r="K37" s="201"/>
      <c r="L37" s="201"/>
    </row>
    <row r="38" spans="2:13" s="97" customFormat="1" ht="24" customHeight="1" x14ac:dyDescent="0.25">
      <c r="B38" s="129"/>
      <c r="C38" s="129"/>
      <c r="D38" s="109"/>
      <c r="E38" s="109"/>
      <c r="F38" s="134"/>
      <c r="G38" s="134"/>
      <c r="H38" s="134"/>
      <c r="I38" s="134"/>
      <c r="J38" s="134"/>
      <c r="K38" s="134"/>
      <c r="L38" s="134"/>
    </row>
    <row r="39" spans="2:13" s="133" customFormat="1" ht="24" customHeight="1" x14ac:dyDescent="0.25">
      <c r="B39" s="129"/>
      <c r="C39" s="129"/>
      <c r="D39" s="109"/>
      <c r="E39" s="109"/>
      <c r="F39" s="134"/>
      <c r="G39" s="134"/>
      <c r="H39" s="134"/>
      <c r="I39" s="134"/>
      <c r="J39" s="134"/>
      <c r="K39" s="134"/>
      <c r="L39" s="134"/>
    </row>
    <row r="40" spans="2:13" s="133" customFormat="1" ht="44.25" customHeight="1" x14ac:dyDescent="0.25">
      <c r="B40" s="171" t="s">
        <v>75</v>
      </c>
      <c r="C40" s="172"/>
      <c r="D40" s="172"/>
      <c r="E40" s="172"/>
      <c r="F40" s="172"/>
      <c r="G40" s="172"/>
      <c r="H40" s="172"/>
      <c r="I40" s="172"/>
      <c r="J40" s="172"/>
      <c r="K40" s="172"/>
      <c r="L40" s="172"/>
    </row>
    <row r="41" spans="2:13" s="133" customFormat="1" ht="24" customHeight="1" x14ac:dyDescent="0.25">
      <c r="B41" s="129"/>
      <c r="C41" s="129"/>
      <c r="D41" s="109"/>
      <c r="E41" s="109"/>
      <c r="F41" s="134"/>
      <c r="G41" s="134"/>
      <c r="H41" s="134"/>
      <c r="I41" s="134"/>
      <c r="J41" s="134"/>
      <c r="K41" s="134"/>
      <c r="L41" s="134"/>
    </row>
    <row r="42" spans="2:13" s="133" customFormat="1" ht="24" customHeight="1" x14ac:dyDescent="0.25">
      <c r="B42" s="204" t="s">
        <v>27</v>
      </c>
      <c r="C42" s="204"/>
      <c r="D42" s="170">
        <v>0</v>
      </c>
      <c r="E42" s="170"/>
      <c r="F42" s="202" t="s">
        <v>72</v>
      </c>
      <c r="G42" s="202"/>
      <c r="H42" s="202"/>
      <c r="I42" s="202"/>
      <c r="J42" s="202"/>
      <c r="K42" s="202"/>
      <c r="L42" s="202"/>
    </row>
    <row r="43" spans="2:13" s="133" customFormat="1" ht="24" customHeight="1" x14ac:dyDescent="0.25">
      <c r="B43" s="174" t="s">
        <v>28</v>
      </c>
      <c r="C43" s="174"/>
      <c r="D43" s="167">
        <f>D37*D42</f>
        <v>0</v>
      </c>
      <c r="E43" s="167"/>
      <c r="F43" s="203" t="s">
        <v>91</v>
      </c>
      <c r="G43" s="203"/>
      <c r="H43" s="203"/>
      <c r="I43" s="203"/>
      <c r="J43" s="203"/>
      <c r="K43" s="203"/>
      <c r="L43" s="203"/>
    </row>
  </sheetData>
  <sheetProtection password="983B" sheet="1" objects="1" scenarios="1" selectLockedCells="1"/>
  <mergeCells count="26">
    <mergeCell ref="C2:L2"/>
    <mergeCell ref="C10:L10"/>
    <mergeCell ref="C11:L11"/>
    <mergeCell ref="C12:L12"/>
    <mergeCell ref="B17:C17"/>
    <mergeCell ref="F35:L35"/>
    <mergeCell ref="B36:C36"/>
    <mergeCell ref="D36:E36"/>
    <mergeCell ref="F36:L36"/>
    <mergeCell ref="B21:L21"/>
    <mergeCell ref="B43:C43"/>
    <mergeCell ref="D43:E43"/>
    <mergeCell ref="F43:L43"/>
    <mergeCell ref="B32:L32"/>
    <mergeCell ref="B34:C34"/>
    <mergeCell ref="D34:E34"/>
    <mergeCell ref="F34:L34"/>
    <mergeCell ref="B40:L40"/>
    <mergeCell ref="B42:C42"/>
    <mergeCell ref="D42:E42"/>
    <mergeCell ref="F42:L42"/>
    <mergeCell ref="B37:C37"/>
    <mergeCell ref="D37:E37"/>
    <mergeCell ref="F37:L37"/>
    <mergeCell ref="B35:C35"/>
    <mergeCell ref="D35:E35"/>
  </mergeCells>
  <pageMargins left="0.7" right="0.7" top="0.75" bottom="0.75" header="0.3" footer="0.3"/>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9"/>
  <sheetViews>
    <sheetView showGridLines="0" tabSelected="1" workbookViewId="0">
      <selection activeCell="E10" sqref="E10:O10"/>
    </sheetView>
  </sheetViews>
  <sheetFormatPr baseColWidth="10" defaultRowHeight="12" x14ac:dyDescent="0.25"/>
  <cols>
    <col min="1" max="1" width="6" style="44" bestFit="1" customWidth="1"/>
    <col min="2" max="2" width="12.42578125" style="44" customWidth="1"/>
    <col min="3" max="3" width="13.85546875" style="44" customWidth="1"/>
    <col min="4" max="4" width="12.42578125" style="44" customWidth="1"/>
    <col min="5" max="5" width="14.42578125" style="44" customWidth="1"/>
    <col min="6" max="6" width="12.42578125" style="44" customWidth="1"/>
    <col min="7" max="8" width="13.28515625" style="44" customWidth="1"/>
    <col min="9" max="15" width="12.42578125" style="44" customWidth="1"/>
    <col min="16" max="255" width="11.42578125" style="44"/>
    <col min="256" max="256" width="3" style="44" customWidth="1"/>
    <col min="257" max="257" width="15.42578125" style="44" customWidth="1"/>
    <col min="258" max="258" width="17.85546875" style="44" bestFit="1" customWidth="1"/>
    <col min="259" max="259" width="11.140625" style="44" customWidth="1"/>
    <col min="260" max="260" width="14" style="44" bestFit="1" customWidth="1"/>
    <col min="261" max="261" width="17.85546875" style="44" bestFit="1" customWidth="1"/>
    <col min="262" max="263" width="11.42578125" style="44"/>
    <col min="264" max="264" width="23.28515625" style="44" bestFit="1" customWidth="1"/>
    <col min="265" max="265" width="12.140625" style="44" customWidth="1"/>
    <col min="266" max="266" width="12.28515625" style="44" bestFit="1" customWidth="1"/>
    <col min="267" max="267" width="13.85546875" style="44" customWidth="1"/>
    <col min="268" max="268" width="11.42578125" style="44"/>
    <col min="269" max="269" width="12.28515625" style="44" customWidth="1"/>
    <col min="270" max="270" width="15.85546875" style="44" customWidth="1"/>
    <col min="271" max="511" width="11.42578125" style="44"/>
    <col min="512" max="512" width="3" style="44" customWidth="1"/>
    <col min="513" max="513" width="15.42578125" style="44" customWidth="1"/>
    <col min="514" max="514" width="17.85546875" style="44" bestFit="1" customWidth="1"/>
    <col min="515" max="515" width="11.140625" style="44" customWidth="1"/>
    <col min="516" max="516" width="14" style="44" bestFit="1" customWidth="1"/>
    <col min="517" max="517" width="17.85546875" style="44" bestFit="1" customWidth="1"/>
    <col min="518" max="519" width="11.42578125" style="44"/>
    <col min="520" max="520" width="23.28515625" style="44" bestFit="1" customWidth="1"/>
    <col min="521" max="521" width="12.140625" style="44" customWidth="1"/>
    <col min="522" max="522" width="12.28515625" style="44" bestFit="1" customWidth="1"/>
    <col min="523" max="523" width="13.85546875" style="44" customWidth="1"/>
    <col min="524" max="524" width="11.42578125" style="44"/>
    <col min="525" max="525" width="12.28515625" style="44" customWidth="1"/>
    <col min="526" max="526" width="15.85546875" style="44" customWidth="1"/>
    <col min="527" max="767" width="11.42578125" style="44"/>
    <col min="768" max="768" width="3" style="44" customWidth="1"/>
    <col min="769" max="769" width="15.42578125" style="44" customWidth="1"/>
    <col min="770" max="770" width="17.85546875" style="44" bestFit="1" customWidth="1"/>
    <col min="771" max="771" width="11.140625" style="44" customWidth="1"/>
    <col min="772" max="772" width="14" style="44" bestFit="1" customWidth="1"/>
    <col min="773" max="773" width="17.85546875" style="44" bestFit="1" customWidth="1"/>
    <col min="774" max="775" width="11.42578125" style="44"/>
    <col min="776" max="776" width="23.28515625" style="44" bestFit="1" customWidth="1"/>
    <col min="777" max="777" width="12.140625" style="44" customWidth="1"/>
    <col min="778" max="778" width="12.28515625" style="44" bestFit="1" customWidth="1"/>
    <col min="779" max="779" width="13.85546875" style="44" customWidth="1"/>
    <col min="780" max="780" width="11.42578125" style="44"/>
    <col min="781" max="781" width="12.28515625" style="44" customWidth="1"/>
    <col min="782" max="782" width="15.85546875" style="44" customWidth="1"/>
    <col min="783" max="1023" width="11.42578125" style="44"/>
    <col min="1024" max="1024" width="3" style="44" customWidth="1"/>
    <col min="1025" max="1025" width="15.42578125" style="44" customWidth="1"/>
    <col min="1026" max="1026" width="17.85546875" style="44" bestFit="1" customWidth="1"/>
    <col min="1027" max="1027" width="11.140625" style="44" customWidth="1"/>
    <col min="1028" max="1028" width="14" style="44" bestFit="1" customWidth="1"/>
    <col min="1029" max="1029" width="17.85546875" style="44" bestFit="1" customWidth="1"/>
    <col min="1030" max="1031" width="11.42578125" style="44"/>
    <col min="1032" max="1032" width="23.28515625" style="44" bestFit="1" customWidth="1"/>
    <col min="1033" max="1033" width="12.140625" style="44" customWidth="1"/>
    <col min="1034" max="1034" width="12.28515625" style="44" bestFit="1" customWidth="1"/>
    <col min="1035" max="1035" width="13.85546875" style="44" customWidth="1"/>
    <col min="1036" max="1036" width="11.42578125" style="44"/>
    <col min="1037" max="1037" width="12.28515625" style="44" customWidth="1"/>
    <col min="1038" max="1038" width="15.85546875" style="44" customWidth="1"/>
    <col min="1039" max="1279" width="11.42578125" style="44"/>
    <col min="1280" max="1280" width="3" style="44" customWidth="1"/>
    <col min="1281" max="1281" width="15.42578125" style="44" customWidth="1"/>
    <col min="1282" max="1282" width="17.85546875" style="44" bestFit="1" customWidth="1"/>
    <col min="1283" max="1283" width="11.140625" style="44" customWidth="1"/>
    <col min="1284" max="1284" width="14" style="44" bestFit="1" customWidth="1"/>
    <col min="1285" max="1285" width="17.85546875" style="44" bestFit="1" customWidth="1"/>
    <col min="1286" max="1287" width="11.42578125" style="44"/>
    <col min="1288" max="1288" width="23.28515625" style="44" bestFit="1" customWidth="1"/>
    <col min="1289" max="1289" width="12.140625" style="44" customWidth="1"/>
    <col min="1290" max="1290" width="12.28515625" style="44" bestFit="1" customWidth="1"/>
    <col min="1291" max="1291" width="13.85546875" style="44" customWidth="1"/>
    <col min="1292" max="1292" width="11.42578125" style="44"/>
    <col min="1293" max="1293" width="12.28515625" style="44" customWidth="1"/>
    <col min="1294" max="1294" width="15.85546875" style="44" customWidth="1"/>
    <col min="1295" max="1535" width="11.42578125" style="44"/>
    <col min="1536" max="1536" width="3" style="44" customWidth="1"/>
    <col min="1537" max="1537" width="15.42578125" style="44" customWidth="1"/>
    <col min="1538" max="1538" width="17.85546875" style="44" bestFit="1" customWidth="1"/>
    <col min="1539" max="1539" width="11.140625" style="44" customWidth="1"/>
    <col min="1540" max="1540" width="14" style="44" bestFit="1" customWidth="1"/>
    <col min="1541" max="1541" width="17.85546875" style="44" bestFit="1" customWidth="1"/>
    <col min="1542" max="1543" width="11.42578125" style="44"/>
    <col min="1544" max="1544" width="23.28515625" style="44" bestFit="1" customWidth="1"/>
    <col min="1545" max="1545" width="12.140625" style="44" customWidth="1"/>
    <col min="1546" max="1546" width="12.28515625" style="44" bestFit="1" customWidth="1"/>
    <col min="1547" max="1547" width="13.85546875" style="44" customWidth="1"/>
    <col min="1548" max="1548" width="11.42578125" style="44"/>
    <col min="1549" max="1549" width="12.28515625" style="44" customWidth="1"/>
    <col min="1550" max="1550" width="15.85546875" style="44" customWidth="1"/>
    <col min="1551" max="1791" width="11.42578125" style="44"/>
    <col min="1792" max="1792" width="3" style="44" customWidth="1"/>
    <col min="1793" max="1793" width="15.42578125" style="44" customWidth="1"/>
    <col min="1794" max="1794" width="17.85546875" style="44" bestFit="1" customWidth="1"/>
    <col min="1795" max="1795" width="11.140625" style="44" customWidth="1"/>
    <col min="1796" max="1796" width="14" style="44" bestFit="1" customWidth="1"/>
    <col min="1797" max="1797" width="17.85546875" style="44" bestFit="1" customWidth="1"/>
    <col min="1798" max="1799" width="11.42578125" style="44"/>
    <col min="1800" max="1800" width="23.28515625" style="44" bestFit="1" customWidth="1"/>
    <col min="1801" max="1801" width="12.140625" style="44" customWidth="1"/>
    <col min="1802" max="1802" width="12.28515625" style="44" bestFit="1" customWidth="1"/>
    <col min="1803" max="1803" width="13.85546875" style="44" customWidth="1"/>
    <col min="1804" max="1804" width="11.42578125" style="44"/>
    <col min="1805" max="1805" width="12.28515625" style="44" customWidth="1"/>
    <col min="1806" max="1806" width="15.85546875" style="44" customWidth="1"/>
    <col min="1807" max="2047" width="11.42578125" style="44"/>
    <col min="2048" max="2048" width="3" style="44" customWidth="1"/>
    <col min="2049" max="2049" width="15.42578125" style="44" customWidth="1"/>
    <col min="2050" max="2050" width="17.85546875" style="44" bestFit="1" customWidth="1"/>
    <col min="2051" max="2051" width="11.140625" style="44" customWidth="1"/>
    <col min="2052" max="2052" width="14" style="44" bestFit="1" customWidth="1"/>
    <col min="2053" max="2053" width="17.85546875" style="44" bestFit="1" customWidth="1"/>
    <col min="2054" max="2055" width="11.42578125" style="44"/>
    <col min="2056" max="2056" width="23.28515625" style="44" bestFit="1" customWidth="1"/>
    <col min="2057" max="2057" width="12.140625" style="44" customWidth="1"/>
    <col min="2058" max="2058" width="12.28515625" style="44" bestFit="1" customWidth="1"/>
    <col min="2059" max="2059" width="13.85546875" style="44" customWidth="1"/>
    <col min="2060" max="2060" width="11.42578125" style="44"/>
    <col min="2061" max="2061" width="12.28515625" style="44" customWidth="1"/>
    <col min="2062" max="2062" width="15.85546875" style="44" customWidth="1"/>
    <col min="2063" max="2303" width="11.42578125" style="44"/>
    <col min="2304" max="2304" width="3" style="44" customWidth="1"/>
    <col min="2305" max="2305" width="15.42578125" style="44" customWidth="1"/>
    <col min="2306" max="2306" width="17.85546875" style="44" bestFit="1" customWidth="1"/>
    <col min="2307" max="2307" width="11.140625" style="44" customWidth="1"/>
    <col min="2308" max="2308" width="14" style="44" bestFit="1" customWidth="1"/>
    <col min="2309" max="2309" width="17.85546875" style="44" bestFit="1" customWidth="1"/>
    <col min="2310" max="2311" width="11.42578125" style="44"/>
    <col min="2312" max="2312" width="23.28515625" style="44" bestFit="1" customWidth="1"/>
    <col min="2313" max="2313" width="12.140625" style="44" customWidth="1"/>
    <col min="2314" max="2314" width="12.28515625" style="44" bestFit="1" customWidth="1"/>
    <col min="2315" max="2315" width="13.85546875" style="44" customWidth="1"/>
    <col min="2316" max="2316" width="11.42578125" style="44"/>
    <col min="2317" max="2317" width="12.28515625" style="44" customWidth="1"/>
    <col min="2318" max="2318" width="15.85546875" style="44" customWidth="1"/>
    <col min="2319" max="2559" width="11.42578125" style="44"/>
    <col min="2560" max="2560" width="3" style="44" customWidth="1"/>
    <col min="2561" max="2561" width="15.42578125" style="44" customWidth="1"/>
    <col min="2562" max="2562" width="17.85546875" style="44" bestFit="1" customWidth="1"/>
    <col min="2563" max="2563" width="11.140625" style="44" customWidth="1"/>
    <col min="2564" max="2564" width="14" style="44" bestFit="1" customWidth="1"/>
    <col min="2565" max="2565" width="17.85546875" style="44" bestFit="1" customWidth="1"/>
    <col min="2566" max="2567" width="11.42578125" style="44"/>
    <col min="2568" max="2568" width="23.28515625" style="44" bestFit="1" customWidth="1"/>
    <col min="2569" max="2569" width="12.140625" style="44" customWidth="1"/>
    <col min="2570" max="2570" width="12.28515625" style="44" bestFit="1" customWidth="1"/>
    <col min="2571" max="2571" width="13.85546875" style="44" customWidth="1"/>
    <col min="2572" max="2572" width="11.42578125" style="44"/>
    <col min="2573" max="2573" width="12.28515625" style="44" customWidth="1"/>
    <col min="2574" max="2574" width="15.85546875" style="44" customWidth="1"/>
    <col min="2575" max="2815" width="11.42578125" style="44"/>
    <col min="2816" max="2816" width="3" style="44" customWidth="1"/>
    <col min="2817" max="2817" width="15.42578125" style="44" customWidth="1"/>
    <col min="2818" max="2818" width="17.85546875" style="44" bestFit="1" customWidth="1"/>
    <col min="2819" max="2819" width="11.140625" style="44" customWidth="1"/>
    <col min="2820" max="2820" width="14" style="44" bestFit="1" customWidth="1"/>
    <col min="2821" max="2821" width="17.85546875" style="44" bestFit="1" customWidth="1"/>
    <col min="2822" max="2823" width="11.42578125" style="44"/>
    <col min="2824" max="2824" width="23.28515625" style="44" bestFit="1" customWidth="1"/>
    <col min="2825" max="2825" width="12.140625" style="44" customWidth="1"/>
    <col min="2826" max="2826" width="12.28515625" style="44" bestFit="1" customWidth="1"/>
    <col min="2827" max="2827" width="13.85546875" style="44" customWidth="1"/>
    <col min="2828" max="2828" width="11.42578125" style="44"/>
    <col min="2829" max="2829" width="12.28515625" style="44" customWidth="1"/>
    <col min="2830" max="2830" width="15.85546875" style="44" customWidth="1"/>
    <col min="2831" max="3071" width="11.42578125" style="44"/>
    <col min="3072" max="3072" width="3" style="44" customWidth="1"/>
    <col min="3073" max="3073" width="15.42578125" style="44" customWidth="1"/>
    <col min="3074" max="3074" width="17.85546875" style="44" bestFit="1" customWidth="1"/>
    <col min="3075" max="3075" width="11.140625" style="44" customWidth="1"/>
    <col min="3076" max="3076" width="14" style="44" bestFit="1" customWidth="1"/>
    <col min="3077" max="3077" width="17.85546875" style="44" bestFit="1" customWidth="1"/>
    <col min="3078" max="3079" width="11.42578125" style="44"/>
    <col min="3080" max="3080" width="23.28515625" style="44" bestFit="1" customWidth="1"/>
    <col min="3081" max="3081" width="12.140625" style="44" customWidth="1"/>
    <col min="3082" max="3082" width="12.28515625" style="44" bestFit="1" customWidth="1"/>
    <col min="3083" max="3083" width="13.85546875" style="44" customWidth="1"/>
    <col min="3084" max="3084" width="11.42578125" style="44"/>
    <col min="3085" max="3085" width="12.28515625" style="44" customWidth="1"/>
    <col min="3086" max="3086" width="15.85546875" style="44" customWidth="1"/>
    <col min="3087" max="3327" width="11.42578125" style="44"/>
    <col min="3328" max="3328" width="3" style="44" customWidth="1"/>
    <col min="3329" max="3329" width="15.42578125" style="44" customWidth="1"/>
    <col min="3330" max="3330" width="17.85546875" style="44" bestFit="1" customWidth="1"/>
    <col min="3331" max="3331" width="11.140625" style="44" customWidth="1"/>
    <col min="3332" max="3332" width="14" style="44" bestFit="1" customWidth="1"/>
    <col min="3333" max="3333" width="17.85546875" style="44" bestFit="1" customWidth="1"/>
    <col min="3334" max="3335" width="11.42578125" style="44"/>
    <col min="3336" max="3336" width="23.28515625" style="44" bestFit="1" customWidth="1"/>
    <col min="3337" max="3337" width="12.140625" style="44" customWidth="1"/>
    <col min="3338" max="3338" width="12.28515625" style="44" bestFit="1" customWidth="1"/>
    <col min="3339" max="3339" width="13.85546875" style="44" customWidth="1"/>
    <col min="3340" max="3340" width="11.42578125" style="44"/>
    <col min="3341" max="3341" width="12.28515625" style="44" customWidth="1"/>
    <col min="3342" max="3342" width="15.85546875" style="44" customWidth="1"/>
    <col min="3343" max="3583" width="11.42578125" style="44"/>
    <col min="3584" max="3584" width="3" style="44" customWidth="1"/>
    <col min="3585" max="3585" width="15.42578125" style="44" customWidth="1"/>
    <col min="3586" max="3586" width="17.85546875" style="44" bestFit="1" customWidth="1"/>
    <col min="3587" max="3587" width="11.140625" style="44" customWidth="1"/>
    <col min="3588" max="3588" width="14" style="44" bestFit="1" customWidth="1"/>
    <col min="3589" max="3589" width="17.85546875" style="44" bestFit="1" customWidth="1"/>
    <col min="3590" max="3591" width="11.42578125" style="44"/>
    <col min="3592" max="3592" width="23.28515625" style="44" bestFit="1" customWidth="1"/>
    <col min="3593" max="3593" width="12.140625" style="44" customWidth="1"/>
    <col min="3594" max="3594" width="12.28515625" style="44" bestFit="1" customWidth="1"/>
    <col min="3595" max="3595" width="13.85546875" style="44" customWidth="1"/>
    <col min="3596" max="3596" width="11.42578125" style="44"/>
    <col min="3597" max="3597" width="12.28515625" style="44" customWidth="1"/>
    <col min="3598" max="3598" width="15.85546875" style="44" customWidth="1"/>
    <col min="3599" max="3839" width="11.42578125" style="44"/>
    <col min="3840" max="3840" width="3" style="44" customWidth="1"/>
    <col min="3841" max="3841" width="15.42578125" style="44" customWidth="1"/>
    <col min="3842" max="3842" width="17.85546875" style="44" bestFit="1" customWidth="1"/>
    <col min="3843" max="3843" width="11.140625" style="44" customWidth="1"/>
    <col min="3844" max="3844" width="14" style="44" bestFit="1" customWidth="1"/>
    <col min="3845" max="3845" width="17.85546875" style="44" bestFit="1" customWidth="1"/>
    <col min="3846" max="3847" width="11.42578125" style="44"/>
    <col min="3848" max="3848" width="23.28515625" style="44" bestFit="1" customWidth="1"/>
    <col min="3849" max="3849" width="12.140625" style="44" customWidth="1"/>
    <col min="3850" max="3850" width="12.28515625" style="44" bestFit="1" customWidth="1"/>
    <col min="3851" max="3851" width="13.85546875" style="44" customWidth="1"/>
    <col min="3852" max="3852" width="11.42578125" style="44"/>
    <col min="3853" max="3853" width="12.28515625" style="44" customWidth="1"/>
    <col min="3854" max="3854" width="15.85546875" style="44" customWidth="1"/>
    <col min="3855" max="4095" width="11.42578125" style="44"/>
    <col min="4096" max="4096" width="3" style="44" customWidth="1"/>
    <col min="4097" max="4097" width="15.42578125" style="44" customWidth="1"/>
    <col min="4098" max="4098" width="17.85546875" style="44" bestFit="1" customWidth="1"/>
    <col min="4099" max="4099" width="11.140625" style="44" customWidth="1"/>
    <col min="4100" max="4100" width="14" style="44" bestFit="1" customWidth="1"/>
    <col min="4101" max="4101" width="17.85546875" style="44" bestFit="1" customWidth="1"/>
    <col min="4102" max="4103" width="11.42578125" style="44"/>
    <col min="4104" max="4104" width="23.28515625" style="44" bestFit="1" customWidth="1"/>
    <col min="4105" max="4105" width="12.140625" style="44" customWidth="1"/>
    <col min="4106" max="4106" width="12.28515625" style="44" bestFit="1" customWidth="1"/>
    <col min="4107" max="4107" width="13.85546875" style="44" customWidth="1"/>
    <col min="4108" max="4108" width="11.42578125" style="44"/>
    <col min="4109" max="4109" width="12.28515625" style="44" customWidth="1"/>
    <col min="4110" max="4110" width="15.85546875" style="44" customWidth="1"/>
    <col min="4111" max="4351" width="11.42578125" style="44"/>
    <col min="4352" max="4352" width="3" style="44" customWidth="1"/>
    <col min="4353" max="4353" width="15.42578125" style="44" customWidth="1"/>
    <col min="4354" max="4354" width="17.85546875" style="44" bestFit="1" customWidth="1"/>
    <col min="4355" max="4355" width="11.140625" style="44" customWidth="1"/>
    <col min="4356" max="4356" width="14" style="44" bestFit="1" customWidth="1"/>
    <col min="4357" max="4357" width="17.85546875" style="44" bestFit="1" customWidth="1"/>
    <col min="4358" max="4359" width="11.42578125" style="44"/>
    <col min="4360" max="4360" width="23.28515625" style="44" bestFit="1" customWidth="1"/>
    <col min="4361" max="4361" width="12.140625" style="44" customWidth="1"/>
    <col min="4362" max="4362" width="12.28515625" style="44" bestFit="1" customWidth="1"/>
    <col min="4363" max="4363" width="13.85546875" style="44" customWidth="1"/>
    <col min="4364" max="4364" width="11.42578125" style="44"/>
    <col min="4365" max="4365" width="12.28515625" style="44" customWidth="1"/>
    <col min="4366" max="4366" width="15.85546875" style="44" customWidth="1"/>
    <col min="4367" max="4607" width="11.42578125" style="44"/>
    <col min="4608" max="4608" width="3" style="44" customWidth="1"/>
    <col min="4609" max="4609" width="15.42578125" style="44" customWidth="1"/>
    <col min="4610" max="4610" width="17.85546875" style="44" bestFit="1" customWidth="1"/>
    <col min="4611" max="4611" width="11.140625" style="44" customWidth="1"/>
    <col min="4612" max="4612" width="14" style="44" bestFit="1" customWidth="1"/>
    <col min="4613" max="4613" width="17.85546875" style="44" bestFit="1" customWidth="1"/>
    <col min="4614" max="4615" width="11.42578125" style="44"/>
    <col min="4616" max="4616" width="23.28515625" style="44" bestFit="1" customWidth="1"/>
    <col min="4617" max="4617" width="12.140625" style="44" customWidth="1"/>
    <col min="4618" max="4618" width="12.28515625" style="44" bestFit="1" customWidth="1"/>
    <col min="4619" max="4619" width="13.85546875" style="44" customWidth="1"/>
    <col min="4620" max="4620" width="11.42578125" style="44"/>
    <col min="4621" max="4621" width="12.28515625" style="44" customWidth="1"/>
    <col min="4622" max="4622" width="15.85546875" style="44" customWidth="1"/>
    <col min="4623" max="4863" width="11.42578125" style="44"/>
    <col min="4864" max="4864" width="3" style="44" customWidth="1"/>
    <col min="4865" max="4865" width="15.42578125" style="44" customWidth="1"/>
    <col min="4866" max="4866" width="17.85546875" style="44" bestFit="1" customWidth="1"/>
    <col min="4867" max="4867" width="11.140625" style="44" customWidth="1"/>
    <col min="4868" max="4868" width="14" style="44" bestFit="1" customWidth="1"/>
    <col min="4869" max="4869" width="17.85546875" style="44" bestFit="1" customWidth="1"/>
    <col min="4870" max="4871" width="11.42578125" style="44"/>
    <col min="4872" max="4872" width="23.28515625" style="44" bestFit="1" customWidth="1"/>
    <col min="4873" max="4873" width="12.140625" style="44" customWidth="1"/>
    <col min="4874" max="4874" width="12.28515625" style="44" bestFit="1" customWidth="1"/>
    <col min="4875" max="4875" width="13.85546875" style="44" customWidth="1"/>
    <col min="4876" max="4876" width="11.42578125" style="44"/>
    <col min="4877" max="4877" width="12.28515625" style="44" customWidth="1"/>
    <col min="4878" max="4878" width="15.85546875" style="44" customWidth="1"/>
    <col min="4879" max="5119" width="11.42578125" style="44"/>
    <col min="5120" max="5120" width="3" style="44" customWidth="1"/>
    <col min="5121" max="5121" width="15.42578125" style="44" customWidth="1"/>
    <col min="5122" max="5122" width="17.85546875" style="44" bestFit="1" customWidth="1"/>
    <col min="5123" max="5123" width="11.140625" style="44" customWidth="1"/>
    <col min="5124" max="5124" width="14" style="44" bestFit="1" customWidth="1"/>
    <col min="5125" max="5125" width="17.85546875" style="44" bestFit="1" customWidth="1"/>
    <col min="5126" max="5127" width="11.42578125" style="44"/>
    <col min="5128" max="5128" width="23.28515625" style="44" bestFit="1" customWidth="1"/>
    <col min="5129" max="5129" width="12.140625" style="44" customWidth="1"/>
    <col min="5130" max="5130" width="12.28515625" style="44" bestFit="1" customWidth="1"/>
    <col min="5131" max="5131" width="13.85546875" style="44" customWidth="1"/>
    <col min="5132" max="5132" width="11.42578125" style="44"/>
    <col min="5133" max="5133" width="12.28515625" style="44" customWidth="1"/>
    <col min="5134" max="5134" width="15.85546875" style="44" customWidth="1"/>
    <col min="5135" max="5375" width="11.42578125" style="44"/>
    <col min="5376" max="5376" width="3" style="44" customWidth="1"/>
    <col min="5377" max="5377" width="15.42578125" style="44" customWidth="1"/>
    <col min="5378" max="5378" width="17.85546875" style="44" bestFit="1" customWidth="1"/>
    <col min="5379" max="5379" width="11.140625" style="44" customWidth="1"/>
    <col min="5380" max="5380" width="14" style="44" bestFit="1" customWidth="1"/>
    <col min="5381" max="5381" width="17.85546875" style="44" bestFit="1" customWidth="1"/>
    <col min="5382" max="5383" width="11.42578125" style="44"/>
    <col min="5384" max="5384" width="23.28515625" style="44" bestFit="1" customWidth="1"/>
    <col min="5385" max="5385" width="12.140625" style="44" customWidth="1"/>
    <col min="5386" max="5386" width="12.28515625" style="44" bestFit="1" customWidth="1"/>
    <col min="5387" max="5387" width="13.85546875" style="44" customWidth="1"/>
    <col min="5388" max="5388" width="11.42578125" style="44"/>
    <col min="5389" max="5389" width="12.28515625" style="44" customWidth="1"/>
    <col min="5390" max="5390" width="15.85546875" style="44" customWidth="1"/>
    <col min="5391" max="5631" width="11.42578125" style="44"/>
    <col min="5632" max="5632" width="3" style="44" customWidth="1"/>
    <col min="5633" max="5633" width="15.42578125" style="44" customWidth="1"/>
    <col min="5634" max="5634" width="17.85546875" style="44" bestFit="1" customWidth="1"/>
    <col min="5635" max="5635" width="11.140625" style="44" customWidth="1"/>
    <col min="5636" max="5636" width="14" style="44" bestFit="1" customWidth="1"/>
    <col min="5637" max="5637" width="17.85546875" style="44" bestFit="1" customWidth="1"/>
    <col min="5638" max="5639" width="11.42578125" style="44"/>
    <col min="5640" max="5640" width="23.28515625" style="44" bestFit="1" customWidth="1"/>
    <col min="5641" max="5641" width="12.140625" style="44" customWidth="1"/>
    <col min="5642" max="5642" width="12.28515625" style="44" bestFit="1" customWidth="1"/>
    <col min="5643" max="5643" width="13.85546875" style="44" customWidth="1"/>
    <col min="5644" max="5644" width="11.42578125" style="44"/>
    <col min="5645" max="5645" width="12.28515625" style="44" customWidth="1"/>
    <col min="5646" max="5646" width="15.85546875" style="44" customWidth="1"/>
    <col min="5647" max="5887" width="11.42578125" style="44"/>
    <col min="5888" max="5888" width="3" style="44" customWidth="1"/>
    <col min="5889" max="5889" width="15.42578125" style="44" customWidth="1"/>
    <col min="5890" max="5890" width="17.85546875" style="44" bestFit="1" customWidth="1"/>
    <col min="5891" max="5891" width="11.140625" style="44" customWidth="1"/>
    <col min="5892" max="5892" width="14" style="44" bestFit="1" customWidth="1"/>
    <col min="5893" max="5893" width="17.85546875" style="44" bestFit="1" customWidth="1"/>
    <col min="5894" max="5895" width="11.42578125" style="44"/>
    <col min="5896" max="5896" width="23.28515625" style="44" bestFit="1" customWidth="1"/>
    <col min="5897" max="5897" width="12.140625" style="44" customWidth="1"/>
    <col min="5898" max="5898" width="12.28515625" style="44" bestFit="1" customWidth="1"/>
    <col min="5899" max="5899" width="13.85546875" style="44" customWidth="1"/>
    <col min="5900" max="5900" width="11.42578125" style="44"/>
    <col min="5901" max="5901" width="12.28515625" style="44" customWidth="1"/>
    <col min="5902" max="5902" width="15.85546875" style="44" customWidth="1"/>
    <col min="5903" max="6143" width="11.42578125" style="44"/>
    <col min="6144" max="6144" width="3" style="44" customWidth="1"/>
    <col min="6145" max="6145" width="15.42578125" style="44" customWidth="1"/>
    <col min="6146" max="6146" width="17.85546875" style="44" bestFit="1" customWidth="1"/>
    <col min="6147" max="6147" width="11.140625" style="44" customWidth="1"/>
    <col min="6148" max="6148" width="14" style="44" bestFit="1" customWidth="1"/>
    <col min="6149" max="6149" width="17.85546875" style="44" bestFit="1" customWidth="1"/>
    <col min="6150" max="6151" width="11.42578125" style="44"/>
    <col min="6152" max="6152" width="23.28515625" style="44" bestFit="1" customWidth="1"/>
    <col min="6153" max="6153" width="12.140625" style="44" customWidth="1"/>
    <col min="6154" max="6154" width="12.28515625" style="44" bestFit="1" customWidth="1"/>
    <col min="6155" max="6155" width="13.85546875" style="44" customWidth="1"/>
    <col min="6156" max="6156" width="11.42578125" style="44"/>
    <col min="6157" max="6157" width="12.28515625" style="44" customWidth="1"/>
    <col min="6158" max="6158" width="15.85546875" style="44" customWidth="1"/>
    <col min="6159" max="6399" width="11.42578125" style="44"/>
    <col min="6400" max="6400" width="3" style="44" customWidth="1"/>
    <col min="6401" max="6401" width="15.42578125" style="44" customWidth="1"/>
    <col min="6402" max="6402" width="17.85546875" style="44" bestFit="1" customWidth="1"/>
    <col min="6403" max="6403" width="11.140625" style="44" customWidth="1"/>
    <col min="6404" max="6404" width="14" style="44" bestFit="1" customWidth="1"/>
    <col min="6405" max="6405" width="17.85546875" style="44" bestFit="1" customWidth="1"/>
    <col min="6406" max="6407" width="11.42578125" style="44"/>
    <col min="6408" max="6408" width="23.28515625" style="44" bestFit="1" customWidth="1"/>
    <col min="6409" max="6409" width="12.140625" style="44" customWidth="1"/>
    <col min="6410" max="6410" width="12.28515625" style="44" bestFit="1" customWidth="1"/>
    <col min="6411" max="6411" width="13.85546875" style="44" customWidth="1"/>
    <col min="6412" max="6412" width="11.42578125" style="44"/>
    <col min="6413" max="6413" width="12.28515625" style="44" customWidth="1"/>
    <col min="6414" max="6414" width="15.85546875" style="44" customWidth="1"/>
    <col min="6415" max="6655" width="11.42578125" style="44"/>
    <col min="6656" max="6656" width="3" style="44" customWidth="1"/>
    <col min="6657" max="6657" width="15.42578125" style="44" customWidth="1"/>
    <col min="6658" max="6658" width="17.85546875" style="44" bestFit="1" customWidth="1"/>
    <col min="6659" max="6659" width="11.140625" style="44" customWidth="1"/>
    <col min="6660" max="6660" width="14" style="44" bestFit="1" customWidth="1"/>
    <col min="6661" max="6661" width="17.85546875" style="44" bestFit="1" customWidth="1"/>
    <col min="6662" max="6663" width="11.42578125" style="44"/>
    <col min="6664" max="6664" width="23.28515625" style="44" bestFit="1" customWidth="1"/>
    <col min="6665" max="6665" width="12.140625" style="44" customWidth="1"/>
    <col min="6666" max="6666" width="12.28515625" style="44" bestFit="1" customWidth="1"/>
    <col min="6667" max="6667" width="13.85546875" style="44" customWidth="1"/>
    <col min="6668" max="6668" width="11.42578125" style="44"/>
    <col min="6669" max="6669" width="12.28515625" style="44" customWidth="1"/>
    <col min="6670" max="6670" width="15.85546875" style="44" customWidth="1"/>
    <col min="6671" max="6911" width="11.42578125" style="44"/>
    <col min="6912" max="6912" width="3" style="44" customWidth="1"/>
    <col min="6913" max="6913" width="15.42578125" style="44" customWidth="1"/>
    <col min="6914" max="6914" width="17.85546875" style="44" bestFit="1" customWidth="1"/>
    <col min="6915" max="6915" width="11.140625" style="44" customWidth="1"/>
    <col min="6916" max="6916" width="14" style="44" bestFit="1" customWidth="1"/>
    <col min="6917" max="6917" width="17.85546875" style="44" bestFit="1" customWidth="1"/>
    <col min="6918" max="6919" width="11.42578125" style="44"/>
    <col min="6920" max="6920" width="23.28515625" style="44" bestFit="1" customWidth="1"/>
    <col min="6921" max="6921" width="12.140625" style="44" customWidth="1"/>
    <col min="6922" max="6922" width="12.28515625" style="44" bestFit="1" customWidth="1"/>
    <col min="6923" max="6923" width="13.85546875" style="44" customWidth="1"/>
    <col min="6924" max="6924" width="11.42578125" style="44"/>
    <col min="6925" max="6925" width="12.28515625" style="44" customWidth="1"/>
    <col min="6926" max="6926" width="15.85546875" style="44" customWidth="1"/>
    <col min="6927" max="7167" width="11.42578125" style="44"/>
    <col min="7168" max="7168" width="3" style="44" customWidth="1"/>
    <col min="7169" max="7169" width="15.42578125" style="44" customWidth="1"/>
    <col min="7170" max="7170" width="17.85546875" style="44" bestFit="1" customWidth="1"/>
    <col min="7171" max="7171" width="11.140625" style="44" customWidth="1"/>
    <col min="7172" max="7172" width="14" style="44" bestFit="1" customWidth="1"/>
    <col min="7173" max="7173" width="17.85546875" style="44" bestFit="1" customWidth="1"/>
    <col min="7174" max="7175" width="11.42578125" style="44"/>
    <col min="7176" max="7176" width="23.28515625" style="44" bestFit="1" customWidth="1"/>
    <col min="7177" max="7177" width="12.140625" style="44" customWidth="1"/>
    <col min="7178" max="7178" width="12.28515625" style="44" bestFit="1" customWidth="1"/>
    <col min="7179" max="7179" width="13.85546875" style="44" customWidth="1"/>
    <col min="7180" max="7180" width="11.42578125" style="44"/>
    <col min="7181" max="7181" width="12.28515625" style="44" customWidth="1"/>
    <col min="7182" max="7182" width="15.85546875" style="44" customWidth="1"/>
    <col min="7183" max="7423" width="11.42578125" style="44"/>
    <col min="7424" max="7424" width="3" style="44" customWidth="1"/>
    <col min="7425" max="7425" width="15.42578125" style="44" customWidth="1"/>
    <col min="7426" max="7426" width="17.85546875" style="44" bestFit="1" customWidth="1"/>
    <col min="7427" max="7427" width="11.140625" style="44" customWidth="1"/>
    <col min="7428" max="7428" width="14" style="44" bestFit="1" customWidth="1"/>
    <col min="7429" max="7429" width="17.85546875" style="44" bestFit="1" customWidth="1"/>
    <col min="7430" max="7431" width="11.42578125" style="44"/>
    <col min="7432" max="7432" width="23.28515625" style="44" bestFit="1" customWidth="1"/>
    <col min="7433" max="7433" width="12.140625" style="44" customWidth="1"/>
    <col min="7434" max="7434" width="12.28515625" style="44" bestFit="1" customWidth="1"/>
    <col min="7435" max="7435" width="13.85546875" style="44" customWidth="1"/>
    <col min="7436" max="7436" width="11.42578125" style="44"/>
    <col min="7437" max="7437" width="12.28515625" style="44" customWidth="1"/>
    <col min="7438" max="7438" width="15.85546875" style="44" customWidth="1"/>
    <col min="7439" max="7679" width="11.42578125" style="44"/>
    <col min="7680" max="7680" width="3" style="44" customWidth="1"/>
    <col min="7681" max="7681" width="15.42578125" style="44" customWidth="1"/>
    <col min="7682" max="7682" width="17.85546875" style="44" bestFit="1" customWidth="1"/>
    <col min="7683" max="7683" width="11.140625" style="44" customWidth="1"/>
    <col min="7684" max="7684" width="14" style="44" bestFit="1" customWidth="1"/>
    <col min="7685" max="7685" width="17.85546875" style="44" bestFit="1" customWidth="1"/>
    <col min="7686" max="7687" width="11.42578125" style="44"/>
    <col min="7688" max="7688" width="23.28515625" style="44" bestFit="1" customWidth="1"/>
    <col min="7689" max="7689" width="12.140625" style="44" customWidth="1"/>
    <col min="7690" max="7690" width="12.28515625" style="44" bestFit="1" customWidth="1"/>
    <col min="7691" max="7691" width="13.85546875" style="44" customWidth="1"/>
    <col min="7692" max="7692" width="11.42578125" style="44"/>
    <col min="7693" max="7693" width="12.28515625" style="44" customWidth="1"/>
    <col min="7694" max="7694" width="15.85546875" style="44" customWidth="1"/>
    <col min="7695" max="7935" width="11.42578125" style="44"/>
    <col min="7936" max="7936" width="3" style="44" customWidth="1"/>
    <col min="7937" max="7937" width="15.42578125" style="44" customWidth="1"/>
    <col min="7938" max="7938" width="17.85546875" style="44" bestFit="1" customWidth="1"/>
    <col min="7939" max="7939" width="11.140625" style="44" customWidth="1"/>
    <col min="7940" max="7940" width="14" style="44" bestFit="1" customWidth="1"/>
    <col min="7941" max="7941" width="17.85546875" style="44" bestFit="1" customWidth="1"/>
    <col min="7942" max="7943" width="11.42578125" style="44"/>
    <col min="7944" max="7944" width="23.28515625" style="44" bestFit="1" customWidth="1"/>
    <col min="7945" max="7945" width="12.140625" style="44" customWidth="1"/>
    <col min="7946" max="7946" width="12.28515625" style="44" bestFit="1" customWidth="1"/>
    <col min="7947" max="7947" width="13.85546875" style="44" customWidth="1"/>
    <col min="7948" max="7948" width="11.42578125" style="44"/>
    <col min="7949" max="7949" width="12.28515625" style="44" customWidth="1"/>
    <col min="7950" max="7950" width="15.85546875" style="44" customWidth="1"/>
    <col min="7951" max="8191" width="11.42578125" style="44"/>
    <col min="8192" max="8192" width="3" style="44" customWidth="1"/>
    <col min="8193" max="8193" width="15.42578125" style="44" customWidth="1"/>
    <col min="8194" max="8194" width="17.85546875" style="44" bestFit="1" customWidth="1"/>
    <col min="8195" max="8195" width="11.140625" style="44" customWidth="1"/>
    <col min="8196" max="8196" width="14" style="44" bestFit="1" customWidth="1"/>
    <col min="8197" max="8197" width="17.85546875" style="44" bestFit="1" customWidth="1"/>
    <col min="8198" max="8199" width="11.42578125" style="44"/>
    <col min="8200" max="8200" width="23.28515625" style="44" bestFit="1" customWidth="1"/>
    <col min="8201" max="8201" width="12.140625" style="44" customWidth="1"/>
    <col min="8202" max="8202" width="12.28515625" style="44" bestFit="1" customWidth="1"/>
    <col min="8203" max="8203" width="13.85546875" style="44" customWidth="1"/>
    <col min="8204" max="8204" width="11.42578125" style="44"/>
    <col min="8205" max="8205" width="12.28515625" style="44" customWidth="1"/>
    <col min="8206" max="8206" width="15.85546875" style="44" customWidth="1"/>
    <col min="8207" max="8447" width="11.42578125" style="44"/>
    <col min="8448" max="8448" width="3" style="44" customWidth="1"/>
    <col min="8449" max="8449" width="15.42578125" style="44" customWidth="1"/>
    <col min="8450" max="8450" width="17.85546875" style="44" bestFit="1" customWidth="1"/>
    <col min="8451" max="8451" width="11.140625" style="44" customWidth="1"/>
    <col min="8452" max="8452" width="14" style="44" bestFit="1" customWidth="1"/>
    <col min="8453" max="8453" width="17.85546875" style="44" bestFit="1" customWidth="1"/>
    <col min="8454" max="8455" width="11.42578125" style="44"/>
    <col min="8456" max="8456" width="23.28515625" style="44" bestFit="1" customWidth="1"/>
    <col min="8457" max="8457" width="12.140625" style="44" customWidth="1"/>
    <col min="8458" max="8458" width="12.28515625" style="44" bestFit="1" customWidth="1"/>
    <col min="8459" max="8459" width="13.85546875" style="44" customWidth="1"/>
    <col min="8460" max="8460" width="11.42578125" style="44"/>
    <col min="8461" max="8461" width="12.28515625" style="44" customWidth="1"/>
    <col min="8462" max="8462" width="15.85546875" style="44" customWidth="1"/>
    <col min="8463" max="8703" width="11.42578125" style="44"/>
    <col min="8704" max="8704" width="3" style="44" customWidth="1"/>
    <col min="8705" max="8705" width="15.42578125" style="44" customWidth="1"/>
    <col min="8706" max="8706" width="17.85546875" style="44" bestFit="1" customWidth="1"/>
    <col min="8707" max="8707" width="11.140625" style="44" customWidth="1"/>
    <col min="8708" max="8708" width="14" style="44" bestFit="1" customWidth="1"/>
    <col min="8709" max="8709" width="17.85546875" style="44" bestFit="1" customWidth="1"/>
    <col min="8710" max="8711" width="11.42578125" style="44"/>
    <col min="8712" max="8712" width="23.28515625" style="44" bestFit="1" customWidth="1"/>
    <col min="8713" max="8713" width="12.140625" style="44" customWidth="1"/>
    <col min="8714" max="8714" width="12.28515625" style="44" bestFit="1" customWidth="1"/>
    <col min="8715" max="8715" width="13.85546875" style="44" customWidth="1"/>
    <col min="8716" max="8716" width="11.42578125" style="44"/>
    <col min="8717" max="8717" width="12.28515625" style="44" customWidth="1"/>
    <col min="8718" max="8718" width="15.85546875" style="44" customWidth="1"/>
    <col min="8719" max="8959" width="11.42578125" style="44"/>
    <col min="8960" max="8960" width="3" style="44" customWidth="1"/>
    <col min="8961" max="8961" width="15.42578125" style="44" customWidth="1"/>
    <col min="8962" max="8962" width="17.85546875" style="44" bestFit="1" customWidth="1"/>
    <col min="8963" max="8963" width="11.140625" style="44" customWidth="1"/>
    <col min="8964" max="8964" width="14" style="44" bestFit="1" customWidth="1"/>
    <col min="8965" max="8965" width="17.85546875" style="44" bestFit="1" customWidth="1"/>
    <col min="8966" max="8967" width="11.42578125" style="44"/>
    <col min="8968" max="8968" width="23.28515625" style="44" bestFit="1" customWidth="1"/>
    <col min="8969" max="8969" width="12.140625" style="44" customWidth="1"/>
    <col min="8970" max="8970" width="12.28515625" style="44" bestFit="1" customWidth="1"/>
    <col min="8971" max="8971" width="13.85546875" style="44" customWidth="1"/>
    <col min="8972" max="8972" width="11.42578125" style="44"/>
    <col min="8973" max="8973" width="12.28515625" style="44" customWidth="1"/>
    <col min="8974" max="8974" width="15.85546875" style="44" customWidth="1"/>
    <col min="8975" max="9215" width="11.42578125" style="44"/>
    <col min="9216" max="9216" width="3" style="44" customWidth="1"/>
    <col min="9217" max="9217" width="15.42578125" style="44" customWidth="1"/>
    <col min="9218" max="9218" width="17.85546875" style="44" bestFit="1" customWidth="1"/>
    <col min="9219" max="9219" width="11.140625" style="44" customWidth="1"/>
    <col min="9220" max="9220" width="14" style="44" bestFit="1" customWidth="1"/>
    <col min="9221" max="9221" width="17.85546875" style="44" bestFit="1" customWidth="1"/>
    <col min="9222" max="9223" width="11.42578125" style="44"/>
    <col min="9224" max="9224" width="23.28515625" style="44" bestFit="1" customWidth="1"/>
    <col min="9225" max="9225" width="12.140625" style="44" customWidth="1"/>
    <col min="9226" max="9226" width="12.28515625" style="44" bestFit="1" customWidth="1"/>
    <col min="9227" max="9227" width="13.85546875" style="44" customWidth="1"/>
    <col min="9228" max="9228" width="11.42578125" style="44"/>
    <col min="9229" max="9229" width="12.28515625" style="44" customWidth="1"/>
    <col min="9230" max="9230" width="15.85546875" style="44" customWidth="1"/>
    <col min="9231" max="9471" width="11.42578125" style="44"/>
    <col min="9472" max="9472" width="3" style="44" customWidth="1"/>
    <col min="9473" max="9473" width="15.42578125" style="44" customWidth="1"/>
    <col min="9474" max="9474" width="17.85546875" style="44" bestFit="1" customWidth="1"/>
    <col min="9475" max="9475" width="11.140625" style="44" customWidth="1"/>
    <col min="9476" max="9476" width="14" style="44" bestFit="1" customWidth="1"/>
    <col min="9477" max="9477" width="17.85546875" style="44" bestFit="1" customWidth="1"/>
    <col min="9478" max="9479" width="11.42578125" style="44"/>
    <col min="9480" max="9480" width="23.28515625" style="44" bestFit="1" customWidth="1"/>
    <col min="9481" max="9481" width="12.140625" style="44" customWidth="1"/>
    <col min="9482" max="9482" width="12.28515625" style="44" bestFit="1" customWidth="1"/>
    <col min="9483" max="9483" width="13.85546875" style="44" customWidth="1"/>
    <col min="9484" max="9484" width="11.42578125" style="44"/>
    <col min="9485" max="9485" width="12.28515625" style="44" customWidth="1"/>
    <col min="9486" max="9486" width="15.85546875" style="44" customWidth="1"/>
    <col min="9487" max="9727" width="11.42578125" style="44"/>
    <col min="9728" max="9728" width="3" style="44" customWidth="1"/>
    <col min="9729" max="9729" width="15.42578125" style="44" customWidth="1"/>
    <col min="9730" max="9730" width="17.85546875" style="44" bestFit="1" customWidth="1"/>
    <col min="9731" max="9731" width="11.140625" style="44" customWidth="1"/>
    <col min="9732" max="9732" width="14" style="44" bestFit="1" customWidth="1"/>
    <col min="9733" max="9733" width="17.85546875" style="44" bestFit="1" customWidth="1"/>
    <col min="9734" max="9735" width="11.42578125" style="44"/>
    <col min="9736" max="9736" width="23.28515625" style="44" bestFit="1" customWidth="1"/>
    <col min="9737" max="9737" width="12.140625" style="44" customWidth="1"/>
    <col min="9738" max="9738" width="12.28515625" style="44" bestFit="1" customWidth="1"/>
    <col min="9739" max="9739" width="13.85546875" style="44" customWidth="1"/>
    <col min="9740" max="9740" width="11.42578125" style="44"/>
    <col min="9741" max="9741" width="12.28515625" style="44" customWidth="1"/>
    <col min="9742" max="9742" width="15.85546875" style="44" customWidth="1"/>
    <col min="9743" max="9983" width="11.42578125" style="44"/>
    <col min="9984" max="9984" width="3" style="44" customWidth="1"/>
    <col min="9985" max="9985" width="15.42578125" style="44" customWidth="1"/>
    <col min="9986" max="9986" width="17.85546875" style="44" bestFit="1" customWidth="1"/>
    <col min="9987" max="9987" width="11.140625" style="44" customWidth="1"/>
    <col min="9988" max="9988" width="14" style="44" bestFit="1" customWidth="1"/>
    <col min="9989" max="9989" width="17.85546875" style="44" bestFit="1" customWidth="1"/>
    <col min="9990" max="9991" width="11.42578125" style="44"/>
    <col min="9992" max="9992" width="23.28515625" style="44" bestFit="1" customWidth="1"/>
    <col min="9993" max="9993" width="12.140625" style="44" customWidth="1"/>
    <col min="9994" max="9994" width="12.28515625" style="44" bestFit="1" customWidth="1"/>
    <col min="9995" max="9995" width="13.85546875" style="44" customWidth="1"/>
    <col min="9996" max="9996" width="11.42578125" style="44"/>
    <col min="9997" max="9997" width="12.28515625" style="44" customWidth="1"/>
    <col min="9998" max="9998" width="15.85546875" style="44" customWidth="1"/>
    <col min="9999" max="10239" width="11.42578125" style="44"/>
    <col min="10240" max="10240" width="3" style="44" customWidth="1"/>
    <col min="10241" max="10241" width="15.42578125" style="44" customWidth="1"/>
    <col min="10242" max="10242" width="17.85546875" style="44" bestFit="1" customWidth="1"/>
    <col min="10243" max="10243" width="11.140625" style="44" customWidth="1"/>
    <col min="10244" max="10244" width="14" style="44" bestFit="1" customWidth="1"/>
    <col min="10245" max="10245" width="17.85546875" style="44" bestFit="1" customWidth="1"/>
    <col min="10246" max="10247" width="11.42578125" style="44"/>
    <col min="10248" max="10248" width="23.28515625" style="44" bestFit="1" customWidth="1"/>
    <col min="10249" max="10249" width="12.140625" style="44" customWidth="1"/>
    <col min="10250" max="10250" width="12.28515625" style="44" bestFit="1" customWidth="1"/>
    <col min="10251" max="10251" width="13.85546875" style="44" customWidth="1"/>
    <col min="10252" max="10252" width="11.42578125" style="44"/>
    <col min="10253" max="10253" width="12.28515625" style="44" customWidth="1"/>
    <col min="10254" max="10254" width="15.85546875" style="44" customWidth="1"/>
    <col min="10255" max="10495" width="11.42578125" style="44"/>
    <col min="10496" max="10496" width="3" style="44" customWidth="1"/>
    <col min="10497" max="10497" width="15.42578125" style="44" customWidth="1"/>
    <col min="10498" max="10498" width="17.85546875" style="44" bestFit="1" customWidth="1"/>
    <col min="10499" max="10499" width="11.140625" style="44" customWidth="1"/>
    <col min="10500" max="10500" width="14" style="44" bestFit="1" customWidth="1"/>
    <col min="10501" max="10501" width="17.85546875" style="44" bestFit="1" customWidth="1"/>
    <col min="10502" max="10503" width="11.42578125" style="44"/>
    <col min="10504" max="10504" width="23.28515625" style="44" bestFit="1" customWidth="1"/>
    <col min="10505" max="10505" width="12.140625" style="44" customWidth="1"/>
    <col min="10506" max="10506" width="12.28515625" style="44" bestFit="1" customWidth="1"/>
    <col min="10507" max="10507" width="13.85546875" style="44" customWidth="1"/>
    <col min="10508" max="10508" width="11.42578125" style="44"/>
    <col min="10509" max="10509" width="12.28515625" style="44" customWidth="1"/>
    <col min="10510" max="10510" width="15.85546875" style="44" customWidth="1"/>
    <col min="10511" max="10751" width="11.42578125" style="44"/>
    <col min="10752" max="10752" width="3" style="44" customWidth="1"/>
    <col min="10753" max="10753" width="15.42578125" style="44" customWidth="1"/>
    <col min="10754" max="10754" width="17.85546875" style="44" bestFit="1" customWidth="1"/>
    <col min="10755" max="10755" width="11.140625" style="44" customWidth="1"/>
    <col min="10756" max="10756" width="14" style="44" bestFit="1" customWidth="1"/>
    <col min="10757" max="10757" width="17.85546875" style="44" bestFit="1" customWidth="1"/>
    <col min="10758" max="10759" width="11.42578125" style="44"/>
    <col min="10760" max="10760" width="23.28515625" style="44" bestFit="1" customWidth="1"/>
    <col min="10761" max="10761" width="12.140625" style="44" customWidth="1"/>
    <col min="10762" max="10762" width="12.28515625" style="44" bestFit="1" customWidth="1"/>
    <col min="10763" max="10763" width="13.85546875" style="44" customWidth="1"/>
    <col min="10764" max="10764" width="11.42578125" style="44"/>
    <col min="10765" max="10765" width="12.28515625" style="44" customWidth="1"/>
    <col min="10766" max="10766" width="15.85546875" style="44" customWidth="1"/>
    <col min="10767" max="11007" width="11.42578125" style="44"/>
    <col min="11008" max="11008" width="3" style="44" customWidth="1"/>
    <col min="11009" max="11009" width="15.42578125" style="44" customWidth="1"/>
    <col min="11010" max="11010" width="17.85546875" style="44" bestFit="1" customWidth="1"/>
    <col min="11011" max="11011" width="11.140625" style="44" customWidth="1"/>
    <col min="11012" max="11012" width="14" style="44" bestFit="1" customWidth="1"/>
    <col min="11013" max="11013" width="17.85546875" style="44" bestFit="1" customWidth="1"/>
    <col min="11014" max="11015" width="11.42578125" style="44"/>
    <col min="11016" max="11016" width="23.28515625" style="44" bestFit="1" customWidth="1"/>
    <col min="11017" max="11017" width="12.140625" style="44" customWidth="1"/>
    <col min="11018" max="11018" width="12.28515625" style="44" bestFit="1" customWidth="1"/>
    <col min="11019" max="11019" width="13.85546875" style="44" customWidth="1"/>
    <col min="11020" max="11020" width="11.42578125" style="44"/>
    <col min="11021" max="11021" width="12.28515625" style="44" customWidth="1"/>
    <col min="11022" max="11022" width="15.85546875" style="44" customWidth="1"/>
    <col min="11023" max="11263" width="11.42578125" style="44"/>
    <col min="11264" max="11264" width="3" style="44" customWidth="1"/>
    <col min="11265" max="11265" width="15.42578125" style="44" customWidth="1"/>
    <col min="11266" max="11266" width="17.85546875" style="44" bestFit="1" customWidth="1"/>
    <col min="11267" max="11267" width="11.140625" style="44" customWidth="1"/>
    <col min="11268" max="11268" width="14" style="44" bestFit="1" customWidth="1"/>
    <col min="11269" max="11269" width="17.85546875" style="44" bestFit="1" customWidth="1"/>
    <col min="11270" max="11271" width="11.42578125" style="44"/>
    <col min="11272" max="11272" width="23.28515625" style="44" bestFit="1" customWidth="1"/>
    <col min="11273" max="11273" width="12.140625" style="44" customWidth="1"/>
    <col min="11274" max="11274" width="12.28515625" style="44" bestFit="1" customWidth="1"/>
    <col min="11275" max="11275" width="13.85546875" style="44" customWidth="1"/>
    <col min="11276" max="11276" width="11.42578125" style="44"/>
    <col min="11277" max="11277" width="12.28515625" style="44" customWidth="1"/>
    <col min="11278" max="11278" width="15.85546875" style="44" customWidth="1"/>
    <col min="11279" max="11519" width="11.42578125" style="44"/>
    <col min="11520" max="11520" width="3" style="44" customWidth="1"/>
    <col min="11521" max="11521" width="15.42578125" style="44" customWidth="1"/>
    <col min="11522" max="11522" width="17.85546875" style="44" bestFit="1" customWidth="1"/>
    <col min="11523" max="11523" width="11.140625" style="44" customWidth="1"/>
    <col min="11524" max="11524" width="14" style="44" bestFit="1" customWidth="1"/>
    <col min="11525" max="11525" width="17.85546875" style="44" bestFit="1" customWidth="1"/>
    <col min="11526" max="11527" width="11.42578125" style="44"/>
    <col min="11528" max="11528" width="23.28515625" style="44" bestFit="1" customWidth="1"/>
    <col min="11529" max="11529" width="12.140625" style="44" customWidth="1"/>
    <col min="11530" max="11530" width="12.28515625" style="44" bestFit="1" customWidth="1"/>
    <col min="11531" max="11531" width="13.85546875" style="44" customWidth="1"/>
    <col min="11532" max="11532" width="11.42578125" style="44"/>
    <col min="11533" max="11533" width="12.28515625" style="44" customWidth="1"/>
    <col min="11534" max="11534" width="15.85546875" style="44" customWidth="1"/>
    <col min="11535" max="11775" width="11.42578125" style="44"/>
    <col min="11776" max="11776" width="3" style="44" customWidth="1"/>
    <col min="11777" max="11777" width="15.42578125" style="44" customWidth="1"/>
    <col min="11778" max="11778" width="17.85546875" style="44" bestFit="1" customWidth="1"/>
    <col min="11779" max="11779" width="11.140625" style="44" customWidth="1"/>
    <col min="11780" max="11780" width="14" style="44" bestFit="1" customWidth="1"/>
    <col min="11781" max="11781" width="17.85546875" style="44" bestFit="1" customWidth="1"/>
    <col min="11782" max="11783" width="11.42578125" style="44"/>
    <col min="11784" max="11784" width="23.28515625" style="44" bestFit="1" customWidth="1"/>
    <col min="11785" max="11785" width="12.140625" style="44" customWidth="1"/>
    <col min="11786" max="11786" width="12.28515625" style="44" bestFit="1" customWidth="1"/>
    <col min="11787" max="11787" width="13.85546875" style="44" customWidth="1"/>
    <col min="11788" max="11788" width="11.42578125" style="44"/>
    <col min="11789" max="11789" width="12.28515625" style="44" customWidth="1"/>
    <col min="11790" max="11790" width="15.85546875" style="44" customWidth="1"/>
    <col min="11791" max="12031" width="11.42578125" style="44"/>
    <col min="12032" max="12032" width="3" style="44" customWidth="1"/>
    <col min="12033" max="12033" width="15.42578125" style="44" customWidth="1"/>
    <col min="12034" max="12034" width="17.85546875" style="44" bestFit="1" customWidth="1"/>
    <col min="12035" max="12035" width="11.140625" style="44" customWidth="1"/>
    <col min="12036" max="12036" width="14" style="44" bestFit="1" customWidth="1"/>
    <col min="12037" max="12037" width="17.85546875" style="44" bestFit="1" customWidth="1"/>
    <col min="12038" max="12039" width="11.42578125" style="44"/>
    <col min="12040" max="12040" width="23.28515625" style="44" bestFit="1" customWidth="1"/>
    <col min="12041" max="12041" width="12.140625" style="44" customWidth="1"/>
    <col min="12042" max="12042" width="12.28515625" style="44" bestFit="1" customWidth="1"/>
    <col min="12043" max="12043" width="13.85546875" style="44" customWidth="1"/>
    <col min="12044" max="12044" width="11.42578125" style="44"/>
    <col min="12045" max="12045" width="12.28515625" style="44" customWidth="1"/>
    <col min="12046" max="12046" width="15.85546875" style="44" customWidth="1"/>
    <col min="12047" max="12287" width="11.42578125" style="44"/>
    <col min="12288" max="12288" width="3" style="44" customWidth="1"/>
    <col min="12289" max="12289" width="15.42578125" style="44" customWidth="1"/>
    <col min="12290" max="12290" width="17.85546875" style="44" bestFit="1" customWidth="1"/>
    <col min="12291" max="12291" width="11.140625" style="44" customWidth="1"/>
    <col min="12292" max="12292" width="14" style="44" bestFit="1" customWidth="1"/>
    <col min="12293" max="12293" width="17.85546875" style="44" bestFit="1" customWidth="1"/>
    <col min="12294" max="12295" width="11.42578125" style="44"/>
    <col min="12296" max="12296" width="23.28515625" style="44" bestFit="1" customWidth="1"/>
    <col min="12297" max="12297" width="12.140625" style="44" customWidth="1"/>
    <col min="12298" max="12298" width="12.28515625" style="44" bestFit="1" customWidth="1"/>
    <col min="12299" max="12299" width="13.85546875" style="44" customWidth="1"/>
    <col min="12300" max="12300" width="11.42578125" style="44"/>
    <col min="12301" max="12301" width="12.28515625" style="44" customWidth="1"/>
    <col min="12302" max="12302" width="15.85546875" style="44" customWidth="1"/>
    <col min="12303" max="12543" width="11.42578125" style="44"/>
    <col min="12544" max="12544" width="3" style="44" customWidth="1"/>
    <col min="12545" max="12545" width="15.42578125" style="44" customWidth="1"/>
    <col min="12546" max="12546" width="17.85546875" style="44" bestFit="1" customWidth="1"/>
    <col min="12547" max="12547" width="11.140625" style="44" customWidth="1"/>
    <col min="12548" max="12548" width="14" style="44" bestFit="1" customWidth="1"/>
    <col min="12549" max="12549" width="17.85546875" style="44" bestFit="1" customWidth="1"/>
    <col min="12550" max="12551" width="11.42578125" style="44"/>
    <col min="12552" max="12552" width="23.28515625" style="44" bestFit="1" customWidth="1"/>
    <col min="12553" max="12553" width="12.140625" style="44" customWidth="1"/>
    <col min="12554" max="12554" width="12.28515625" style="44" bestFit="1" customWidth="1"/>
    <col min="12555" max="12555" width="13.85546875" style="44" customWidth="1"/>
    <col min="12556" max="12556" width="11.42578125" style="44"/>
    <col min="12557" max="12557" width="12.28515625" style="44" customWidth="1"/>
    <col min="12558" max="12558" width="15.85546875" style="44" customWidth="1"/>
    <col min="12559" max="12799" width="11.42578125" style="44"/>
    <col min="12800" max="12800" width="3" style="44" customWidth="1"/>
    <col min="12801" max="12801" width="15.42578125" style="44" customWidth="1"/>
    <col min="12802" max="12802" width="17.85546875" style="44" bestFit="1" customWidth="1"/>
    <col min="12803" max="12803" width="11.140625" style="44" customWidth="1"/>
    <col min="12804" max="12804" width="14" style="44" bestFit="1" customWidth="1"/>
    <col min="12805" max="12805" width="17.85546875" style="44" bestFit="1" customWidth="1"/>
    <col min="12806" max="12807" width="11.42578125" style="44"/>
    <col min="12808" max="12808" width="23.28515625" style="44" bestFit="1" customWidth="1"/>
    <col min="12809" max="12809" width="12.140625" style="44" customWidth="1"/>
    <col min="12810" max="12810" width="12.28515625" style="44" bestFit="1" customWidth="1"/>
    <col min="12811" max="12811" width="13.85546875" style="44" customWidth="1"/>
    <col min="12812" max="12812" width="11.42578125" style="44"/>
    <col min="12813" max="12813" width="12.28515625" style="44" customWidth="1"/>
    <col min="12814" max="12814" width="15.85546875" style="44" customWidth="1"/>
    <col min="12815" max="13055" width="11.42578125" style="44"/>
    <col min="13056" max="13056" width="3" style="44" customWidth="1"/>
    <col min="13057" max="13057" width="15.42578125" style="44" customWidth="1"/>
    <col min="13058" max="13058" width="17.85546875" style="44" bestFit="1" customWidth="1"/>
    <col min="13059" max="13059" width="11.140625" style="44" customWidth="1"/>
    <col min="13060" max="13060" width="14" style="44" bestFit="1" customWidth="1"/>
    <col min="13061" max="13061" width="17.85546875" style="44" bestFit="1" customWidth="1"/>
    <col min="13062" max="13063" width="11.42578125" style="44"/>
    <col min="13064" max="13064" width="23.28515625" style="44" bestFit="1" customWidth="1"/>
    <col min="13065" max="13065" width="12.140625" style="44" customWidth="1"/>
    <col min="13066" max="13066" width="12.28515625" style="44" bestFit="1" customWidth="1"/>
    <col min="13067" max="13067" width="13.85546875" style="44" customWidth="1"/>
    <col min="13068" max="13068" width="11.42578125" style="44"/>
    <col min="13069" max="13069" width="12.28515625" style="44" customWidth="1"/>
    <col min="13070" max="13070" width="15.85546875" style="44" customWidth="1"/>
    <col min="13071" max="13311" width="11.42578125" style="44"/>
    <col min="13312" max="13312" width="3" style="44" customWidth="1"/>
    <col min="13313" max="13313" width="15.42578125" style="44" customWidth="1"/>
    <col min="13314" max="13314" width="17.85546875" style="44" bestFit="1" customWidth="1"/>
    <col min="13315" max="13315" width="11.140625" style="44" customWidth="1"/>
    <col min="13316" max="13316" width="14" style="44" bestFit="1" customWidth="1"/>
    <col min="13317" max="13317" width="17.85546875" style="44" bestFit="1" customWidth="1"/>
    <col min="13318" max="13319" width="11.42578125" style="44"/>
    <col min="13320" max="13320" width="23.28515625" style="44" bestFit="1" customWidth="1"/>
    <col min="13321" max="13321" width="12.140625" style="44" customWidth="1"/>
    <col min="13322" max="13322" width="12.28515625" style="44" bestFit="1" customWidth="1"/>
    <col min="13323" max="13323" width="13.85546875" style="44" customWidth="1"/>
    <col min="13324" max="13324" width="11.42578125" style="44"/>
    <col min="13325" max="13325" width="12.28515625" style="44" customWidth="1"/>
    <col min="13326" max="13326" width="15.85546875" style="44" customWidth="1"/>
    <col min="13327" max="13567" width="11.42578125" style="44"/>
    <col min="13568" max="13568" width="3" style="44" customWidth="1"/>
    <col min="13569" max="13569" width="15.42578125" style="44" customWidth="1"/>
    <col min="13570" max="13570" width="17.85546875" style="44" bestFit="1" customWidth="1"/>
    <col min="13571" max="13571" width="11.140625" style="44" customWidth="1"/>
    <col min="13572" max="13572" width="14" style="44" bestFit="1" customWidth="1"/>
    <col min="13573" max="13573" width="17.85546875" style="44" bestFit="1" customWidth="1"/>
    <col min="13574" max="13575" width="11.42578125" style="44"/>
    <col min="13576" max="13576" width="23.28515625" style="44" bestFit="1" customWidth="1"/>
    <col min="13577" max="13577" width="12.140625" style="44" customWidth="1"/>
    <col min="13578" max="13578" width="12.28515625" style="44" bestFit="1" customWidth="1"/>
    <col min="13579" max="13579" width="13.85546875" style="44" customWidth="1"/>
    <col min="13580" max="13580" width="11.42578125" style="44"/>
    <col min="13581" max="13581" width="12.28515625" style="44" customWidth="1"/>
    <col min="13582" max="13582" width="15.85546875" style="44" customWidth="1"/>
    <col min="13583" max="13823" width="11.42578125" style="44"/>
    <col min="13824" max="13824" width="3" style="44" customWidth="1"/>
    <col min="13825" max="13825" width="15.42578125" style="44" customWidth="1"/>
    <col min="13826" max="13826" width="17.85546875" style="44" bestFit="1" customWidth="1"/>
    <col min="13827" max="13827" width="11.140625" style="44" customWidth="1"/>
    <col min="13828" max="13828" width="14" style="44" bestFit="1" customWidth="1"/>
    <col min="13829" max="13829" width="17.85546875" style="44" bestFit="1" customWidth="1"/>
    <col min="13830" max="13831" width="11.42578125" style="44"/>
    <col min="13832" max="13832" width="23.28515625" style="44" bestFit="1" customWidth="1"/>
    <col min="13833" max="13833" width="12.140625" style="44" customWidth="1"/>
    <col min="13834" max="13834" width="12.28515625" style="44" bestFit="1" customWidth="1"/>
    <col min="13835" max="13835" width="13.85546875" style="44" customWidth="1"/>
    <col min="13836" max="13836" width="11.42578125" style="44"/>
    <col min="13837" max="13837" width="12.28515625" style="44" customWidth="1"/>
    <col min="13838" max="13838" width="15.85546875" style="44" customWidth="1"/>
    <col min="13839" max="14079" width="11.42578125" style="44"/>
    <col min="14080" max="14080" width="3" style="44" customWidth="1"/>
    <col min="14081" max="14081" width="15.42578125" style="44" customWidth="1"/>
    <col min="14082" max="14082" width="17.85546875" style="44" bestFit="1" customWidth="1"/>
    <col min="14083" max="14083" width="11.140625" style="44" customWidth="1"/>
    <col min="14084" max="14084" width="14" style="44" bestFit="1" customWidth="1"/>
    <col min="14085" max="14085" width="17.85546875" style="44" bestFit="1" customWidth="1"/>
    <col min="14086" max="14087" width="11.42578125" style="44"/>
    <col min="14088" max="14088" width="23.28515625" style="44" bestFit="1" customWidth="1"/>
    <col min="14089" max="14089" width="12.140625" style="44" customWidth="1"/>
    <col min="14090" max="14090" width="12.28515625" style="44" bestFit="1" customWidth="1"/>
    <col min="14091" max="14091" width="13.85546875" style="44" customWidth="1"/>
    <col min="14092" max="14092" width="11.42578125" style="44"/>
    <col min="14093" max="14093" width="12.28515625" style="44" customWidth="1"/>
    <col min="14094" max="14094" width="15.85546875" style="44" customWidth="1"/>
    <col min="14095" max="14335" width="11.42578125" style="44"/>
    <col min="14336" max="14336" width="3" style="44" customWidth="1"/>
    <col min="14337" max="14337" width="15.42578125" style="44" customWidth="1"/>
    <col min="14338" max="14338" width="17.85546875" style="44" bestFit="1" customWidth="1"/>
    <col min="14339" max="14339" width="11.140625" style="44" customWidth="1"/>
    <col min="14340" max="14340" width="14" style="44" bestFit="1" customWidth="1"/>
    <col min="14341" max="14341" width="17.85546875" style="44" bestFit="1" customWidth="1"/>
    <col min="14342" max="14343" width="11.42578125" style="44"/>
    <col min="14344" max="14344" width="23.28515625" style="44" bestFit="1" customWidth="1"/>
    <col min="14345" max="14345" width="12.140625" style="44" customWidth="1"/>
    <col min="14346" max="14346" width="12.28515625" style="44" bestFit="1" customWidth="1"/>
    <col min="14347" max="14347" width="13.85546875" style="44" customWidth="1"/>
    <col min="14348" max="14348" width="11.42578125" style="44"/>
    <col min="14349" max="14349" width="12.28515625" style="44" customWidth="1"/>
    <col min="14350" max="14350" width="15.85546875" style="44" customWidth="1"/>
    <col min="14351" max="14591" width="11.42578125" style="44"/>
    <col min="14592" max="14592" width="3" style="44" customWidth="1"/>
    <col min="14593" max="14593" width="15.42578125" style="44" customWidth="1"/>
    <col min="14594" max="14594" width="17.85546875" style="44" bestFit="1" customWidth="1"/>
    <col min="14595" max="14595" width="11.140625" style="44" customWidth="1"/>
    <col min="14596" max="14596" width="14" style="44" bestFit="1" customWidth="1"/>
    <col min="14597" max="14597" width="17.85546875" style="44" bestFit="1" customWidth="1"/>
    <col min="14598" max="14599" width="11.42578125" style="44"/>
    <col min="14600" max="14600" width="23.28515625" style="44" bestFit="1" customWidth="1"/>
    <col min="14601" max="14601" width="12.140625" style="44" customWidth="1"/>
    <col min="14602" max="14602" width="12.28515625" style="44" bestFit="1" customWidth="1"/>
    <col min="14603" max="14603" width="13.85546875" style="44" customWidth="1"/>
    <col min="14604" max="14604" width="11.42578125" style="44"/>
    <col min="14605" max="14605" width="12.28515625" style="44" customWidth="1"/>
    <col min="14606" max="14606" width="15.85546875" style="44" customWidth="1"/>
    <col min="14607" max="14847" width="11.42578125" style="44"/>
    <col min="14848" max="14848" width="3" style="44" customWidth="1"/>
    <col min="14849" max="14849" width="15.42578125" style="44" customWidth="1"/>
    <col min="14850" max="14850" width="17.85546875" style="44" bestFit="1" customWidth="1"/>
    <col min="14851" max="14851" width="11.140625" style="44" customWidth="1"/>
    <col min="14852" max="14852" width="14" style="44" bestFit="1" customWidth="1"/>
    <col min="14853" max="14853" width="17.85546875" style="44" bestFit="1" customWidth="1"/>
    <col min="14854" max="14855" width="11.42578125" style="44"/>
    <col min="14856" max="14856" width="23.28515625" style="44" bestFit="1" customWidth="1"/>
    <col min="14857" max="14857" width="12.140625" style="44" customWidth="1"/>
    <col min="14858" max="14858" width="12.28515625" style="44" bestFit="1" customWidth="1"/>
    <col min="14859" max="14859" width="13.85546875" style="44" customWidth="1"/>
    <col min="14860" max="14860" width="11.42578125" style="44"/>
    <col min="14861" max="14861" width="12.28515625" style="44" customWidth="1"/>
    <col min="14862" max="14862" width="15.85546875" style="44" customWidth="1"/>
    <col min="14863" max="15103" width="11.42578125" style="44"/>
    <col min="15104" max="15104" width="3" style="44" customWidth="1"/>
    <col min="15105" max="15105" width="15.42578125" style="44" customWidth="1"/>
    <col min="15106" max="15106" width="17.85546875" style="44" bestFit="1" customWidth="1"/>
    <col min="15107" max="15107" width="11.140625" style="44" customWidth="1"/>
    <col min="15108" max="15108" width="14" style="44" bestFit="1" customWidth="1"/>
    <col min="15109" max="15109" width="17.85546875" style="44" bestFit="1" customWidth="1"/>
    <col min="15110" max="15111" width="11.42578125" style="44"/>
    <col min="15112" max="15112" width="23.28515625" style="44" bestFit="1" customWidth="1"/>
    <col min="15113" max="15113" width="12.140625" style="44" customWidth="1"/>
    <col min="15114" max="15114" width="12.28515625" style="44" bestFit="1" customWidth="1"/>
    <col min="15115" max="15115" width="13.85546875" style="44" customWidth="1"/>
    <col min="15116" max="15116" width="11.42578125" style="44"/>
    <col min="15117" max="15117" width="12.28515625" style="44" customWidth="1"/>
    <col min="15118" max="15118" width="15.85546875" style="44" customWidth="1"/>
    <col min="15119" max="15359" width="11.42578125" style="44"/>
    <col min="15360" max="15360" width="3" style="44" customWidth="1"/>
    <col min="15361" max="15361" width="15.42578125" style="44" customWidth="1"/>
    <col min="15362" max="15362" width="17.85546875" style="44" bestFit="1" customWidth="1"/>
    <col min="15363" max="15363" width="11.140625" style="44" customWidth="1"/>
    <col min="15364" max="15364" width="14" style="44" bestFit="1" customWidth="1"/>
    <col min="15365" max="15365" width="17.85546875" style="44" bestFit="1" customWidth="1"/>
    <col min="15366" max="15367" width="11.42578125" style="44"/>
    <col min="15368" max="15368" width="23.28515625" style="44" bestFit="1" customWidth="1"/>
    <col min="15369" max="15369" width="12.140625" style="44" customWidth="1"/>
    <col min="15370" max="15370" width="12.28515625" style="44" bestFit="1" customWidth="1"/>
    <col min="15371" max="15371" width="13.85546875" style="44" customWidth="1"/>
    <col min="15372" max="15372" width="11.42578125" style="44"/>
    <col min="15373" max="15373" width="12.28515625" style="44" customWidth="1"/>
    <col min="15374" max="15374" width="15.85546875" style="44" customWidth="1"/>
    <col min="15375" max="15615" width="11.42578125" style="44"/>
    <col min="15616" max="15616" width="3" style="44" customWidth="1"/>
    <col min="15617" max="15617" width="15.42578125" style="44" customWidth="1"/>
    <col min="15618" max="15618" width="17.85546875" style="44" bestFit="1" customWidth="1"/>
    <col min="15619" max="15619" width="11.140625" style="44" customWidth="1"/>
    <col min="15620" max="15620" width="14" style="44" bestFit="1" customWidth="1"/>
    <col min="15621" max="15621" width="17.85546875" style="44" bestFit="1" customWidth="1"/>
    <col min="15622" max="15623" width="11.42578125" style="44"/>
    <col min="15624" max="15624" width="23.28515625" style="44" bestFit="1" customWidth="1"/>
    <col min="15625" max="15625" width="12.140625" style="44" customWidth="1"/>
    <col min="15626" max="15626" width="12.28515625" style="44" bestFit="1" customWidth="1"/>
    <col min="15627" max="15627" width="13.85546875" style="44" customWidth="1"/>
    <col min="15628" max="15628" width="11.42578125" style="44"/>
    <col min="15629" max="15629" width="12.28515625" style="44" customWidth="1"/>
    <col min="15630" max="15630" width="15.85546875" style="44" customWidth="1"/>
    <col min="15631" max="15871" width="11.42578125" style="44"/>
    <col min="15872" max="15872" width="3" style="44" customWidth="1"/>
    <col min="15873" max="15873" width="15.42578125" style="44" customWidth="1"/>
    <col min="15874" max="15874" width="17.85546875" style="44" bestFit="1" customWidth="1"/>
    <col min="15875" max="15875" width="11.140625" style="44" customWidth="1"/>
    <col min="15876" max="15876" width="14" style="44" bestFit="1" customWidth="1"/>
    <col min="15877" max="15877" width="17.85546875" style="44" bestFit="1" customWidth="1"/>
    <col min="15878" max="15879" width="11.42578125" style="44"/>
    <col min="15880" max="15880" width="23.28515625" style="44" bestFit="1" customWidth="1"/>
    <col min="15881" max="15881" width="12.140625" style="44" customWidth="1"/>
    <col min="15882" max="15882" width="12.28515625" style="44" bestFit="1" customWidth="1"/>
    <col min="15883" max="15883" width="13.85546875" style="44" customWidth="1"/>
    <col min="15884" max="15884" width="11.42578125" style="44"/>
    <col min="15885" max="15885" width="12.28515625" style="44" customWidth="1"/>
    <col min="15886" max="15886" width="15.85546875" style="44" customWidth="1"/>
    <col min="15887" max="16127" width="11.42578125" style="44"/>
    <col min="16128" max="16128" width="3" style="44" customWidth="1"/>
    <col min="16129" max="16129" width="15.42578125" style="44" customWidth="1"/>
    <col min="16130" max="16130" width="17.85546875" style="44" bestFit="1" customWidth="1"/>
    <col min="16131" max="16131" width="11.140625" style="44" customWidth="1"/>
    <col min="16132" max="16132" width="14" style="44" bestFit="1" customWidth="1"/>
    <col min="16133" max="16133" width="17.85546875" style="44" bestFit="1" customWidth="1"/>
    <col min="16134" max="16135" width="11.42578125" style="44"/>
    <col min="16136" max="16136" width="23.28515625" style="44" bestFit="1" customWidth="1"/>
    <col min="16137" max="16137" width="12.140625" style="44" customWidth="1"/>
    <col min="16138" max="16138" width="12.28515625" style="44" bestFit="1" customWidth="1"/>
    <col min="16139" max="16139" width="13.85546875" style="44" customWidth="1"/>
    <col min="16140" max="16140" width="11.42578125" style="44"/>
    <col min="16141" max="16141" width="12.28515625" style="44" customWidth="1"/>
    <col min="16142" max="16142" width="15.85546875" style="44" customWidth="1"/>
    <col min="16143" max="16384" width="11.42578125" style="44"/>
  </cols>
  <sheetData>
    <row r="1" spans="2:15" s="33" customFormat="1" ht="15" x14ac:dyDescent="0.25">
      <c r="N1" s="34"/>
    </row>
    <row r="2" spans="2:15" s="33" customFormat="1" ht="66" customHeight="1" x14ac:dyDescent="0.25">
      <c r="C2" s="179" t="s">
        <v>115</v>
      </c>
      <c r="D2" s="179"/>
      <c r="E2" s="179"/>
      <c r="F2" s="179"/>
      <c r="G2" s="179"/>
      <c r="H2" s="179"/>
      <c r="I2" s="179"/>
      <c r="J2" s="179"/>
      <c r="K2" s="179"/>
      <c r="L2" s="179"/>
      <c r="M2" s="179"/>
      <c r="N2" s="179"/>
      <c r="O2" s="179"/>
    </row>
    <row r="3" spans="2:15" s="33" customFormat="1" ht="66" customHeight="1" x14ac:dyDescent="0.25">
      <c r="C3" s="151"/>
      <c r="D3" s="151"/>
      <c r="E3" s="151"/>
      <c r="F3" s="151"/>
      <c r="G3" s="151"/>
      <c r="H3" s="151"/>
      <c r="I3" s="151"/>
      <c r="J3" s="151"/>
      <c r="K3" s="151"/>
      <c r="L3" s="151"/>
      <c r="M3" s="151"/>
      <c r="N3" s="151"/>
      <c r="O3" s="151"/>
    </row>
    <row r="4" spans="2:15" s="33" customFormat="1" ht="66" customHeight="1" x14ac:dyDescent="0.25">
      <c r="C4" s="151"/>
      <c r="D4" s="151"/>
      <c r="E4" s="151"/>
      <c r="F4" s="151"/>
      <c r="G4" s="151"/>
      <c r="H4" s="151"/>
      <c r="I4" s="151"/>
      <c r="J4" s="151"/>
      <c r="K4" s="151"/>
      <c r="L4" s="151"/>
      <c r="M4" s="151"/>
      <c r="N4" s="151"/>
      <c r="O4" s="151"/>
    </row>
    <row r="5" spans="2:15" s="33" customFormat="1" ht="21.75" customHeight="1" x14ac:dyDescent="0.25">
      <c r="C5" s="177" t="s">
        <v>112</v>
      </c>
      <c r="D5" s="178"/>
      <c r="E5" s="178"/>
      <c r="F5" s="178"/>
      <c r="G5" s="178"/>
      <c r="H5" s="178"/>
      <c r="I5" s="178"/>
      <c r="J5" s="178"/>
      <c r="K5" s="178"/>
      <c r="L5" s="178"/>
      <c r="M5" s="178"/>
      <c r="N5" s="178"/>
      <c r="O5" s="178"/>
    </row>
    <row r="6" spans="2:15" s="33" customFormat="1" ht="36.75" customHeight="1" x14ac:dyDescent="0.25">
      <c r="C6" s="225" t="s">
        <v>71</v>
      </c>
      <c r="D6" s="226"/>
      <c r="E6" s="226"/>
      <c r="F6" s="226"/>
      <c r="G6" s="226"/>
      <c r="H6" s="226"/>
      <c r="I6" s="226"/>
      <c r="J6" s="226"/>
      <c r="K6" s="226"/>
      <c r="L6" s="226"/>
      <c r="M6" s="226"/>
      <c r="N6" s="226"/>
      <c r="O6" s="226"/>
    </row>
    <row r="7" spans="2:15" s="33" customFormat="1" ht="14.25" customHeight="1" x14ac:dyDescent="0.25">
      <c r="B7" s="35"/>
      <c r="C7" s="186" t="s">
        <v>44</v>
      </c>
      <c r="D7" s="187"/>
      <c r="E7" s="187"/>
      <c r="F7" s="187"/>
      <c r="G7" s="187"/>
      <c r="H7" s="187"/>
      <c r="I7" s="187"/>
      <c r="J7" s="187"/>
      <c r="K7" s="187"/>
      <c r="L7" s="187"/>
      <c r="M7" s="187"/>
      <c r="N7" s="187"/>
      <c r="O7" s="187"/>
    </row>
    <row r="8" spans="2:15" s="33" customFormat="1" ht="14.25" customHeight="1" x14ac:dyDescent="0.25">
      <c r="B8" s="35"/>
      <c r="C8" s="35"/>
      <c r="D8" s="35"/>
      <c r="E8" s="35"/>
      <c r="F8" s="35"/>
      <c r="G8" s="35"/>
      <c r="H8" s="35"/>
      <c r="I8" s="35"/>
      <c r="J8" s="35"/>
      <c r="K8" s="35"/>
      <c r="L8" s="35"/>
      <c r="M8" s="35"/>
      <c r="N8" s="36"/>
      <c r="O8" s="35"/>
    </row>
    <row r="9" spans="2:15" s="33" customFormat="1" ht="14.25" customHeight="1" x14ac:dyDescent="0.25">
      <c r="B9" s="35"/>
      <c r="C9" s="35"/>
      <c r="D9" s="35"/>
      <c r="E9" s="35"/>
      <c r="F9" s="35"/>
      <c r="G9" s="35"/>
      <c r="H9" s="35"/>
      <c r="I9" s="35"/>
      <c r="J9" s="35"/>
      <c r="K9" s="35"/>
      <c r="L9" s="35"/>
      <c r="M9" s="35"/>
      <c r="N9" s="36"/>
      <c r="O9" s="35"/>
    </row>
    <row r="10" spans="2:15" s="33" customFormat="1" ht="14.25" customHeight="1" x14ac:dyDescent="0.25">
      <c r="B10" s="37" t="s">
        <v>8</v>
      </c>
      <c r="C10" s="37"/>
      <c r="D10" s="38"/>
      <c r="E10" s="189"/>
      <c r="F10" s="189"/>
      <c r="G10" s="189"/>
      <c r="H10" s="189"/>
      <c r="I10" s="189"/>
      <c r="J10" s="189"/>
      <c r="K10" s="189"/>
      <c r="L10" s="189"/>
      <c r="M10" s="189"/>
      <c r="N10" s="189"/>
      <c r="O10" s="189"/>
    </row>
    <row r="11" spans="2:15" s="33" customFormat="1" ht="15" x14ac:dyDescent="0.25">
      <c r="B11" s="188" t="s">
        <v>9</v>
      </c>
      <c r="C11" s="188"/>
      <c r="D11" s="38"/>
      <c r="E11" s="190"/>
      <c r="F11" s="190"/>
      <c r="G11" s="190"/>
      <c r="H11" s="190"/>
      <c r="I11" s="190"/>
      <c r="J11" s="190"/>
      <c r="K11" s="190"/>
      <c r="L11" s="190"/>
      <c r="M11" s="190"/>
      <c r="N11" s="190"/>
      <c r="O11" s="190"/>
    </row>
    <row r="12" spans="2:15" s="33" customFormat="1" ht="15" x14ac:dyDescent="0.25">
      <c r="B12" s="37"/>
      <c r="C12" s="37"/>
      <c r="D12" s="38"/>
      <c r="E12" s="39"/>
      <c r="F12" s="39"/>
      <c r="G12" s="39"/>
      <c r="H12" s="39"/>
      <c r="I12" s="39"/>
      <c r="J12" s="39"/>
      <c r="K12" s="39"/>
      <c r="L12" s="39"/>
      <c r="M12" s="39"/>
      <c r="N12" s="40"/>
    </row>
    <row r="13" spans="2:15" s="33" customFormat="1" ht="15" x14ac:dyDescent="0.25">
      <c r="B13" s="37"/>
      <c r="C13" s="37"/>
      <c r="D13" s="38"/>
      <c r="E13" s="39"/>
      <c r="F13" s="39"/>
      <c r="G13" s="39"/>
      <c r="H13" s="39"/>
      <c r="I13" s="39"/>
      <c r="J13" s="39"/>
      <c r="K13" s="39"/>
      <c r="L13" s="39"/>
      <c r="M13" s="39"/>
      <c r="N13" s="40"/>
    </row>
    <row r="14" spans="2:15" s="33" customFormat="1" ht="15" hidden="1" x14ac:dyDescent="0.25">
      <c r="B14" s="37" t="s">
        <v>10</v>
      </c>
      <c r="C14" s="37"/>
      <c r="D14" s="38"/>
      <c r="E14" s="191"/>
      <c r="F14" s="191"/>
      <c r="G14" s="191"/>
      <c r="H14" s="191"/>
      <c r="I14" s="191"/>
      <c r="J14" s="191"/>
      <c r="K14" s="191"/>
      <c r="L14" s="191"/>
      <c r="M14" s="191"/>
      <c r="N14" s="191"/>
      <c r="O14" s="191"/>
    </row>
    <row r="15" spans="2:15" s="33" customFormat="1" ht="15" hidden="1" x14ac:dyDescent="0.25">
      <c r="B15" s="188" t="s">
        <v>11</v>
      </c>
      <c r="C15" s="188"/>
      <c r="D15" s="38"/>
      <c r="E15" s="193"/>
      <c r="F15" s="193"/>
      <c r="G15" s="193"/>
      <c r="H15" s="193"/>
      <c r="I15" s="193"/>
      <c r="J15" s="193"/>
      <c r="K15" s="193"/>
      <c r="L15" s="193"/>
      <c r="M15" s="193"/>
      <c r="N15" s="193"/>
      <c r="O15" s="193"/>
    </row>
    <row r="16" spans="2:15" s="33" customFormat="1" ht="15" hidden="1" x14ac:dyDescent="0.25">
      <c r="B16" s="37" t="s">
        <v>12</v>
      </c>
      <c r="C16" s="37"/>
      <c r="D16" s="38"/>
      <c r="E16" s="193"/>
      <c r="F16" s="193"/>
      <c r="G16" s="193"/>
      <c r="H16" s="193"/>
      <c r="I16" s="193"/>
      <c r="J16" s="193"/>
      <c r="K16" s="193"/>
      <c r="L16" s="193"/>
      <c r="M16" s="193"/>
      <c r="N16" s="193"/>
      <c r="O16" s="193"/>
    </row>
    <row r="17" spans="1:15" s="33" customFormat="1" ht="15" x14ac:dyDescent="0.25">
      <c r="B17" s="41"/>
      <c r="C17" s="41"/>
      <c r="D17" s="41"/>
      <c r="E17" s="42"/>
      <c r="F17" s="42"/>
      <c r="G17" s="42"/>
      <c r="H17" s="42"/>
      <c r="I17" s="42"/>
      <c r="J17" s="42"/>
      <c r="K17" s="42"/>
      <c r="L17" s="42"/>
      <c r="M17" s="42"/>
      <c r="N17" s="43"/>
    </row>
    <row r="18" spans="1:15" s="33" customFormat="1" ht="15" x14ac:dyDescent="0.25">
      <c r="B18" s="42"/>
      <c r="C18" s="42"/>
      <c r="D18" s="42"/>
      <c r="E18" s="42"/>
      <c r="F18" s="42"/>
      <c r="G18" s="42"/>
      <c r="H18" s="42"/>
      <c r="I18" s="42"/>
      <c r="J18" s="42"/>
      <c r="K18" s="42"/>
      <c r="L18" s="42"/>
      <c r="M18" s="42"/>
      <c r="N18" s="43"/>
    </row>
    <row r="19" spans="1:15" s="116" customFormat="1" ht="15" x14ac:dyDescent="0.25">
      <c r="B19" s="117"/>
      <c r="O19" s="118"/>
    </row>
    <row r="20" spans="1:15" s="116" customFormat="1" ht="44.25" customHeight="1" x14ac:dyDescent="0.25">
      <c r="B20" s="221" t="s">
        <v>45</v>
      </c>
      <c r="C20" s="222"/>
      <c r="D20" s="222"/>
      <c r="E20" s="222"/>
      <c r="F20" s="222"/>
      <c r="G20" s="222"/>
      <c r="H20" s="222"/>
      <c r="I20" s="222"/>
      <c r="J20" s="222"/>
      <c r="K20" s="222"/>
      <c r="L20" s="222"/>
      <c r="M20" s="222"/>
      <c r="N20" s="222"/>
      <c r="O20" s="222"/>
    </row>
    <row r="21" spans="1:15" s="116" customFormat="1" ht="15" x14ac:dyDescent="0.25">
      <c r="A21" s="119"/>
      <c r="B21" s="119"/>
      <c r="C21" s="119"/>
      <c r="D21" s="119"/>
      <c r="E21" s="119"/>
      <c r="F21" s="119"/>
      <c r="G21" s="119"/>
      <c r="H21" s="119"/>
      <c r="I21" s="119"/>
      <c r="J21" s="119"/>
      <c r="K21" s="119"/>
      <c r="L21" s="119"/>
      <c r="M21" s="119"/>
      <c r="N21" s="119"/>
    </row>
    <row r="22" spans="1:15" s="120" customFormat="1" ht="25.5" customHeight="1" x14ac:dyDescent="0.25">
      <c r="B22" s="121" t="s">
        <v>15</v>
      </c>
      <c r="C22" s="122" t="s">
        <v>13</v>
      </c>
      <c r="D22" s="218" t="s">
        <v>0</v>
      </c>
      <c r="E22" s="219"/>
      <c r="F22" s="223" t="s">
        <v>2</v>
      </c>
      <c r="G22" s="224"/>
      <c r="H22" s="215" t="s">
        <v>64</v>
      </c>
      <c r="I22" s="216"/>
      <c r="J22" s="215" t="s">
        <v>4</v>
      </c>
      <c r="K22" s="216"/>
      <c r="L22" s="215" t="s">
        <v>46</v>
      </c>
      <c r="M22" s="216"/>
      <c r="N22" s="213" t="s">
        <v>5</v>
      </c>
      <c r="O22" s="214"/>
    </row>
    <row r="23" spans="1:15" s="120" customFormat="1" ht="15" x14ac:dyDescent="0.25">
      <c r="B23" s="123">
        <v>1</v>
      </c>
      <c r="C23" s="32">
        <v>2016</v>
      </c>
      <c r="D23" s="220"/>
      <c r="E23" s="220"/>
      <c r="F23" s="212"/>
      <c r="G23" s="212"/>
      <c r="H23" s="212"/>
      <c r="I23" s="212"/>
      <c r="J23" s="212"/>
      <c r="K23" s="212"/>
      <c r="L23" s="217"/>
      <c r="M23" s="217"/>
      <c r="N23" s="217"/>
      <c r="O23" s="217"/>
    </row>
    <row r="24" spans="1:15" s="120" customFormat="1" ht="15" x14ac:dyDescent="0.25">
      <c r="B24" s="123">
        <v>2</v>
      </c>
      <c r="C24" s="124">
        <f>C23+1</f>
        <v>2017</v>
      </c>
      <c r="D24" s="220"/>
      <c r="E24" s="220"/>
      <c r="F24" s="212"/>
      <c r="G24" s="212"/>
      <c r="H24" s="212"/>
      <c r="I24" s="212"/>
      <c r="J24" s="212"/>
      <c r="K24" s="212"/>
      <c r="L24" s="217">
        <f t="shared" ref="L24:L25" si="0">H24+J24-F24</f>
        <v>0</v>
      </c>
      <c r="M24" s="217"/>
      <c r="N24" s="217">
        <f t="shared" ref="N24:N35" si="1">-D24-F24+H24+J24</f>
        <v>0</v>
      </c>
      <c r="O24" s="217"/>
    </row>
    <row r="25" spans="1:15" s="120" customFormat="1" ht="15" x14ac:dyDescent="0.25">
      <c r="B25" s="123">
        <v>3</v>
      </c>
      <c r="C25" s="124">
        <f>C24+1</f>
        <v>2018</v>
      </c>
      <c r="D25" s="220"/>
      <c r="E25" s="220"/>
      <c r="F25" s="212"/>
      <c r="G25" s="212"/>
      <c r="H25" s="212"/>
      <c r="I25" s="212"/>
      <c r="J25" s="212"/>
      <c r="K25" s="212"/>
      <c r="L25" s="217">
        <f t="shared" si="0"/>
        <v>0</v>
      </c>
      <c r="M25" s="217"/>
      <c r="N25" s="217">
        <f t="shared" si="1"/>
        <v>0</v>
      </c>
      <c r="O25" s="217"/>
    </row>
    <row r="26" spans="1:15" s="120" customFormat="1" ht="15" x14ac:dyDescent="0.25">
      <c r="B26" s="123">
        <v>4</v>
      </c>
      <c r="C26" s="124">
        <f t="shared" ref="C26:C35" si="2">C25+1</f>
        <v>2019</v>
      </c>
      <c r="D26" s="220"/>
      <c r="E26" s="220"/>
      <c r="F26" s="212"/>
      <c r="G26" s="212"/>
      <c r="H26" s="212"/>
      <c r="I26" s="212"/>
      <c r="J26" s="212"/>
      <c r="K26" s="212"/>
      <c r="L26" s="217">
        <f>H26+J26-F26</f>
        <v>0</v>
      </c>
      <c r="M26" s="217"/>
      <c r="N26" s="217">
        <f t="shared" si="1"/>
        <v>0</v>
      </c>
      <c r="O26" s="217"/>
    </row>
    <row r="27" spans="1:15" s="120" customFormat="1" ht="15" x14ac:dyDescent="0.25">
      <c r="B27" s="123">
        <v>5</v>
      </c>
      <c r="C27" s="124">
        <f t="shared" si="2"/>
        <v>2020</v>
      </c>
      <c r="D27" s="220"/>
      <c r="E27" s="220"/>
      <c r="F27" s="212"/>
      <c r="G27" s="212"/>
      <c r="H27" s="212"/>
      <c r="I27" s="212"/>
      <c r="J27" s="212"/>
      <c r="K27" s="212"/>
      <c r="L27" s="217">
        <f t="shared" ref="L27:L28" si="3">H27+J27-F27</f>
        <v>0</v>
      </c>
      <c r="M27" s="217"/>
      <c r="N27" s="217">
        <f t="shared" si="1"/>
        <v>0</v>
      </c>
      <c r="O27" s="217"/>
    </row>
    <row r="28" spans="1:15" s="120" customFormat="1" ht="15" x14ac:dyDescent="0.25">
      <c r="B28" s="123">
        <v>6</v>
      </c>
      <c r="C28" s="124">
        <f t="shared" si="2"/>
        <v>2021</v>
      </c>
      <c r="D28" s="220"/>
      <c r="E28" s="220"/>
      <c r="F28" s="212"/>
      <c r="G28" s="212"/>
      <c r="H28" s="212"/>
      <c r="I28" s="212"/>
      <c r="J28" s="212"/>
      <c r="K28" s="212"/>
      <c r="L28" s="217">
        <f t="shared" si="3"/>
        <v>0</v>
      </c>
      <c r="M28" s="217"/>
      <c r="N28" s="217">
        <f t="shared" si="1"/>
        <v>0</v>
      </c>
      <c r="O28" s="217"/>
    </row>
    <row r="29" spans="1:15" s="120" customFormat="1" ht="15" x14ac:dyDescent="0.25">
      <c r="B29" s="123">
        <v>7</v>
      </c>
      <c r="C29" s="124">
        <f t="shared" si="2"/>
        <v>2022</v>
      </c>
      <c r="D29" s="220"/>
      <c r="E29" s="220"/>
      <c r="F29" s="212"/>
      <c r="G29" s="212"/>
      <c r="H29" s="212"/>
      <c r="I29" s="212"/>
      <c r="J29" s="212"/>
      <c r="K29" s="212"/>
      <c r="L29" s="217">
        <f>H29+J29-F29</f>
        <v>0</v>
      </c>
      <c r="M29" s="217"/>
      <c r="N29" s="217">
        <f t="shared" si="1"/>
        <v>0</v>
      </c>
      <c r="O29" s="217"/>
    </row>
    <row r="30" spans="1:15" s="120" customFormat="1" ht="15" x14ac:dyDescent="0.25">
      <c r="B30" s="123">
        <v>8</v>
      </c>
      <c r="C30" s="124">
        <f t="shared" si="2"/>
        <v>2023</v>
      </c>
      <c r="D30" s="220"/>
      <c r="E30" s="220"/>
      <c r="F30" s="212"/>
      <c r="G30" s="212"/>
      <c r="H30" s="212"/>
      <c r="I30" s="212"/>
      <c r="J30" s="212"/>
      <c r="K30" s="212"/>
      <c r="L30" s="217">
        <f t="shared" ref="L30" si="4">H30+J30-F30</f>
        <v>0</v>
      </c>
      <c r="M30" s="217"/>
      <c r="N30" s="217">
        <f t="shared" si="1"/>
        <v>0</v>
      </c>
      <c r="O30" s="217"/>
    </row>
    <row r="31" spans="1:15" s="120" customFormat="1" ht="15" x14ac:dyDescent="0.25">
      <c r="B31" s="123">
        <v>5</v>
      </c>
      <c r="C31" s="124">
        <f t="shared" si="2"/>
        <v>2024</v>
      </c>
      <c r="D31" s="220"/>
      <c r="E31" s="220"/>
      <c r="F31" s="212"/>
      <c r="G31" s="212"/>
      <c r="H31" s="212"/>
      <c r="I31" s="212"/>
      <c r="J31" s="212"/>
      <c r="K31" s="212"/>
      <c r="L31" s="217">
        <f t="shared" ref="L31:L32" si="5">H31+J31-F31</f>
        <v>0</v>
      </c>
      <c r="M31" s="217"/>
      <c r="N31" s="217">
        <f t="shared" si="1"/>
        <v>0</v>
      </c>
      <c r="O31" s="217"/>
    </row>
    <row r="32" spans="1:15" s="120" customFormat="1" ht="15" x14ac:dyDescent="0.25">
      <c r="B32" s="123">
        <v>6</v>
      </c>
      <c r="C32" s="124">
        <f t="shared" si="2"/>
        <v>2025</v>
      </c>
      <c r="D32" s="220"/>
      <c r="E32" s="220"/>
      <c r="F32" s="212"/>
      <c r="G32" s="212"/>
      <c r="H32" s="212"/>
      <c r="I32" s="212"/>
      <c r="J32" s="212"/>
      <c r="K32" s="212"/>
      <c r="L32" s="217">
        <f t="shared" si="5"/>
        <v>0</v>
      </c>
      <c r="M32" s="217"/>
      <c r="N32" s="217">
        <f t="shared" si="1"/>
        <v>0</v>
      </c>
      <c r="O32" s="217"/>
    </row>
    <row r="33" spans="2:15" s="120" customFormat="1" ht="15" x14ac:dyDescent="0.25">
      <c r="B33" s="123">
        <v>7</v>
      </c>
      <c r="C33" s="124">
        <f t="shared" si="2"/>
        <v>2026</v>
      </c>
      <c r="D33" s="220"/>
      <c r="E33" s="220"/>
      <c r="F33" s="212"/>
      <c r="G33" s="212"/>
      <c r="H33" s="212"/>
      <c r="I33" s="212"/>
      <c r="J33" s="212"/>
      <c r="K33" s="212"/>
      <c r="L33" s="217">
        <f>H33+J33-F33</f>
        <v>0</v>
      </c>
      <c r="M33" s="217"/>
      <c r="N33" s="217">
        <f t="shared" si="1"/>
        <v>0</v>
      </c>
      <c r="O33" s="217"/>
    </row>
    <row r="34" spans="2:15" s="120" customFormat="1" ht="15" x14ac:dyDescent="0.25">
      <c r="B34" s="123">
        <v>8</v>
      </c>
      <c r="C34" s="124">
        <f t="shared" si="2"/>
        <v>2027</v>
      </c>
      <c r="D34" s="220"/>
      <c r="E34" s="220"/>
      <c r="F34" s="212"/>
      <c r="G34" s="212"/>
      <c r="H34" s="212"/>
      <c r="I34" s="212"/>
      <c r="J34" s="212"/>
      <c r="K34" s="212"/>
      <c r="L34" s="217">
        <f t="shared" ref="L34:L35" si="6">H34+J34-F34</f>
        <v>0</v>
      </c>
      <c r="M34" s="217"/>
      <c r="N34" s="217">
        <f t="shared" si="1"/>
        <v>0</v>
      </c>
      <c r="O34" s="217"/>
    </row>
    <row r="35" spans="2:15" s="120" customFormat="1" ht="15" x14ac:dyDescent="0.25">
      <c r="B35" s="123">
        <v>9</v>
      </c>
      <c r="C35" s="124">
        <f t="shared" si="2"/>
        <v>2028</v>
      </c>
      <c r="D35" s="220"/>
      <c r="E35" s="220"/>
      <c r="F35" s="212"/>
      <c r="G35" s="212"/>
      <c r="H35" s="212"/>
      <c r="I35" s="212"/>
      <c r="J35" s="212"/>
      <c r="K35" s="212"/>
      <c r="L35" s="217">
        <f t="shared" si="6"/>
        <v>0</v>
      </c>
      <c r="M35" s="217"/>
      <c r="N35" s="217">
        <f t="shared" si="1"/>
        <v>0</v>
      </c>
      <c r="O35" s="217"/>
    </row>
    <row r="36" spans="2:15" s="120" customFormat="1" ht="15" x14ac:dyDescent="0.25">
      <c r="B36" s="125"/>
      <c r="C36" s="126" t="s">
        <v>6</v>
      </c>
      <c r="D36" s="211">
        <f>SUM(D23:E35)</f>
        <v>0</v>
      </c>
      <c r="E36" s="211"/>
      <c r="F36" s="211">
        <f t="shared" ref="F36" si="7">SUM(F23:G35)</f>
        <v>0</v>
      </c>
      <c r="G36" s="211"/>
      <c r="H36" s="211">
        <f t="shared" ref="H36" si="8">SUM(H23:I35)</f>
        <v>0</v>
      </c>
      <c r="I36" s="211"/>
      <c r="J36" s="211">
        <f t="shared" ref="J36" si="9">SUM(J23:K35)</f>
        <v>0</v>
      </c>
      <c r="K36" s="211"/>
      <c r="L36" s="211">
        <f t="shared" ref="L36" si="10">SUM(L23:M35)</f>
        <v>0</v>
      </c>
      <c r="M36" s="211"/>
      <c r="N36" s="211">
        <f t="shared" ref="N36" si="11">SUM(N23:O35)</f>
        <v>0</v>
      </c>
      <c r="O36" s="211"/>
    </row>
    <row r="37" spans="2:15" s="116" customFormat="1" ht="15" x14ac:dyDescent="0.25">
      <c r="E37" s="127"/>
    </row>
    <row r="38" spans="2:15" s="116" customFormat="1" ht="15" x14ac:dyDescent="0.25">
      <c r="E38" s="127"/>
    </row>
    <row r="39" spans="2:15" s="116" customFormat="1" ht="15" x14ac:dyDescent="0.25"/>
  </sheetData>
  <sheetProtection password="983B" sheet="1" objects="1" scenarios="1" selectLockedCells="1"/>
  <mergeCells count="102">
    <mergeCell ref="H30:I30"/>
    <mergeCell ref="J30:K30"/>
    <mergeCell ref="L30:M30"/>
    <mergeCell ref="N30:O30"/>
    <mergeCell ref="D29:E29"/>
    <mergeCell ref="F29:G29"/>
    <mergeCell ref="H29:I29"/>
    <mergeCell ref="J29:K29"/>
    <mergeCell ref="L29:M29"/>
    <mergeCell ref="D32:E32"/>
    <mergeCell ref="F32:G32"/>
    <mergeCell ref="H32:I32"/>
    <mergeCell ref="J32:K32"/>
    <mergeCell ref="L32:M32"/>
    <mergeCell ref="N32:O32"/>
    <mergeCell ref="D31:E31"/>
    <mergeCell ref="F31:G31"/>
    <mergeCell ref="H31:I31"/>
    <mergeCell ref="J31:K31"/>
    <mergeCell ref="L31:M31"/>
    <mergeCell ref="J26:K26"/>
    <mergeCell ref="L26:M26"/>
    <mergeCell ref="N26:O26"/>
    <mergeCell ref="D25:E25"/>
    <mergeCell ref="F25:G25"/>
    <mergeCell ref="H25:I25"/>
    <mergeCell ref="J25:K25"/>
    <mergeCell ref="L25:M25"/>
    <mergeCell ref="N31:O31"/>
    <mergeCell ref="N27:O27"/>
    <mergeCell ref="D28:E28"/>
    <mergeCell ref="F28:G28"/>
    <mergeCell ref="H28:I28"/>
    <mergeCell ref="J28:K28"/>
    <mergeCell ref="L28:M28"/>
    <mergeCell ref="N28:O28"/>
    <mergeCell ref="D27:E27"/>
    <mergeCell ref="F27:G27"/>
    <mergeCell ref="H27:I27"/>
    <mergeCell ref="J27:K27"/>
    <mergeCell ref="L27:M27"/>
    <mergeCell ref="N29:O29"/>
    <mergeCell ref="D30:E30"/>
    <mergeCell ref="F30:G30"/>
    <mergeCell ref="B15:C15"/>
    <mergeCell ref="C2:O2"/>
    <mergeCell ref="C6:O6"/>
    <mergeCell ref="B11:C11"/>
    <mergeCell ref="C7:O7"/>
    <mergeCell ref="E10:O10"/>
    <mergeCell ref="E11:O11"/>
    <mergeCell ref="E14:O14"/>
    <mergeCell ref="E15:O15"/>
    <mergeCell ref="C5:O5"/>
    <mergeCell ref="E16:O16"/>
    <mergeCell ref="D22:E22"/>
    <mergeCell ref="D33:E33"/>
    <mergeCell ref="L22:M22"/>
    <mergeCell ref="L33:M33"/>
    <mergeCell ref="B20:O20"/>
    <mergeCell ref="D34:E34"/>
    <mergeCell ref="D35:E35"/>
    <mergeCell ref="L34:M34"/>
    <mergeCell ref="L35:M35"/>
    <mergeCell ref="D23:E23"/>
    <mergeCell ref="F23:G23"/>
    <mergeCell ref="N23:O23"/>
    <mergeCell ref="D24:E24"/>
    <mergeCell ref="F24:G24"/>
    <mergeCell ref="H24:I24"/>
    <mergeCell ref="J24:K24"/>
    <mergeCell ref="L24:M24"/>
    <mergeCell ref="N24:O24"/>
    <mergeCell ref="F22:G22"/>
    <mergeCell ref="N25:O25"/>
    <mergeCell ref="D26:E26"/>
    <mergeCell ref="F26:G26"/>
    <mergeCell ref="H26:I26"/>
    <mergeCell ref="D36:E36"/>
    <mergeCell ref="F36:G36"/>
    <mergeCell ref="J36:K36"/>
    <mergeCell ref="H34:I34"/>
    <mergeCell ref="H35:I35"/>
    <mergeCell ref="N36:O36"/>
    <mergeCell ref="N22:O22"/>
    <mergeCell ref="H22:I22"/>
    <mergeCell ref="J22:K22"/>
    <mergeCell ref="N33:O33"/>
    <mergeCell ref="N34:O34"/>
    <mergeCell ref="N35:O35"/>
    <mergeCell ref="H36:I36"/>
    <mergeCell ref="J33:K33"/>
    <mergeCell ref="J34:K34"/>
    <mergeCell ref="J35:K35"/>
    <mergeCell ref="H33:I33"/>
    <mergeCell ref="L36:M36"/>
    <mergeCell ref="H23:I23"/>
    <mergeCell ref="J23:K23"/>
    <mergeCell ref="L23:M23"/>
    <mergeCell ref="F33:G33"/>
    <mergeCell ref="F34:G34"/>
    <mergeCell ref="F35:G35"/>
  </mergeCells>
  <conditionalFormatting sqref="C24:C35">
    <cfRule type="cellIs" dxfId="0" priority="3" operator="lessThan">
      <formula>2000</formula>
    </cfRule>
  </conditionalFormatting>
  <pageMargins left="0.7" right="0.7" top="0.75" bottom="0.75" header="0.3" footer="0.3"/>
  <pageSetup paperSize="9"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Notice d'utilisation</vt:lpstr>
      <vt:lpstr>Methode 1 Déficit financement</vt:lpstr>
      <vt:lpstr>Méthode 2 Taux forfaitaire</vt:lpstr>
      <vt:lpstr>Méthode 3 Recettes prévis.</vt:lpstr>
    </vt:vector>
  </TitlesOfParts>
  <Company>cra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m.decamps</dc:creator>
  <cp:lastModifiedBy>Marion BECMONT</cp:lastModifiedBy>
  <cp:lastPrinted>2016-09-01T16:11:52Z</cp:lastPrinted>
  <dcterms:created xsi:type="dcterms:W3CDTF">2015-03-09T08:44:40Z</dcterms:created>
  <dcterms:modified xsi:type="dcterms:W3CDTF">2016-09-01T16:12:17Z</dcterms:modified>
</cp:coreProperties>
</file>